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35" activeTab="0"/>
  </bookViews>
  <sheets>
    <sheet name="ek_2" sheetId="1" r:id="rId1"/>
  </sheets>
  <externalReferences>
    <externalReference r:id="rId4"/>
  </externalReferences>
  <definedNames>
    <definedName name="_xlnm.Print_Titles" localSheetId="0">'ek_2'!$1:$3</definedName>
  </definedNames>
  <calcPr fullCalcOnLoad="1"/>
</workbook>
</file>

<file path=xl/comments1.xml><?xml version="1.0" encoding="utf-8"?>
<comments xmlns="http://schemas.openxmlformats.org/spreadsheetml/2006/main">
  <authors>
    <author>Abdurrahman KARİP</author>
  </authors>
  <commentList>
    <comment ref="H10" authorId="0">
      <text>
        <r>
          <rPr>
            <b/>
            <sz val="9"/>
            <rFont val="Tahoma"/>
            <family val="2"/>
          </rPr>
          <t>Abdurrahman KARİP:</t>
        </r>
        <r>
          <rPr>
            <sz val="9"/>
            <rFont val="Tahoma"/>
            <family val="2"/>
          </rPr>
          <t xml:space="preserve">
5449,56 TL ÖDENEĞİ KALMADIĞINDAN MAHSUP EDİLEMEMİŞTİR.</t>
        </r>
      </text>
    </comment>
    <comment ref="H38" authorId="0">
      <text>
        <r>
          <rPr>
            <b/>
            <sz val="9"/>
            <rFont val="Tahoma"/>
            <family val="2"/>
          </rPr>
          <t>Abdurrahman KARİP:
167.726,90 TL ÖDENEĞİ KALMADIĞINDAN MAHSUP EDİLEMEMİŞTİR.</t>
        </r>
      </text>
    </comment>
  </commentList>
</comments>
</file>

<file path=xl/sharedStrings.xml><?xml version="1.0" encoding="utf-8"?>
<sst xmlns="http://schemas.openxmlformats.org/spreadsheetml/2006/main" count="93" uniqueCount="93">
  <si>
    <t>BARO İSMİ</t>
  </si>
  <si>
    <t>AVUKAT
SAYISI</t>
  </si>
  <si>
    <t>% 30
EŞİT DAĞITIM
( 1 )</t>
  </si>
  <si>
    <t>AV.SAYISINA
GÖRE DAĞITIM
( 2 )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</si>
  <si>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</si>
  <si>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</si>
  <si>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</si>
  <si>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</si>
  <si>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</si>
  <si>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</si>
  <si>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</si>
  <si>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</si>
  <si>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</si>
  <si>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</si>
  <si>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</si>
  <si>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</si>
  <si>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</si>
  <si>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</si>
  <si>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</si>
  <si>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</si>
  <si>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</si>
  <si>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</si>
  <si>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</si>
  <si>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</si>
  <si>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</si>
  <si>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</si>
  <si>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</si>
  <si>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</si>
  <si>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</si>
  <si>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</si>
  <si>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</si>
  <si>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</si>
  <si>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</si>
  <si>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</si>
  <si>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</si>
  <si>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</si>
  <si>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</si>
  <si>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</si>
  <si>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</si>
  <si>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</si>
  <si>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</si>
  <si>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</si>
  <si>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</si>
  <si>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</si>
  <si>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</si>
  <si>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</si>
  <si>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</si>
  <si>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</si>
  <si>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</si>
  <si>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</si>
  <si>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</si>
  <si>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</si>
  <si>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</si>
  <si>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</si>
  <si>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</si>
  <si>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</si>
  <si>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</si>
  <si>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</si>
  <si>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</si>
  <si>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</si>
  <si>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</si>
  <si>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</si>
  <si>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</si>
  <si>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</si>
  <si>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</si>
  <si>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</si>
  <si>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</si>
  <si>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</si>
  <si>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</si>
  <si>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</si>
  <si>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</si>
  <si>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</si>
  <si>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</si>
  <si>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</si>
  <si>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</si>
  <si>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</si>
  <si>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</si>
  <si>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</si>
  <si>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</si>
  <si>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</si>
  <si>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</si>
  <si>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</si>
  <si>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</si>
  <si>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</si>
  <si>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( I )
TOPLAM
DAĞITIM
( 1 + 2 )</t>
  </si>
  <si>
    <t>( II )
KESİNTİLER
TOPLAMI
( A + B + C + D + E )</t>
  </si>
  <si>
    <t xml:space="preserve">KİLİS BAROSU </t>
  </si>
  <si>
    <t>2013 YILI STAJ KREDİ YÖNETMELİĞİ
23.MADDESİ GEREĞİNCE YAPILAN DAĞITIM VE KESİNTİ TABLOSU</t>
  </si>
  <si>
    <t>KESENEK
BORCU
( 20 / 03 / 2013 )
( A )</t>
  </si>
  <si>
    <t>Ö.YARDIMI 
BORCU
( 20 / 03 / 2013)
( B )</t>
  </si>
  <si>
    <t>BAROKART
KREDİ TRANSFER
BORÇLARI
( 20 / 03 / 2013 )
( C )</t>
  </si>
  <si>
    <t>TBB İKT.İŞL.
BORÇLAR
( 20 / 03 2013 )
( D )</t>
  </si>
  <si>
    <t>DİĞER
KESİNTİLER
( 20 / 03 2013 )
( E )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</si>
</sst>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  <numFmt numFmtId="206" formatCode="%\ 0.00"/>
    <numFmt numFmtId="207" formatCode="%\ 0"/>
    <numFmt numFmtId="208" formatCode="#,##0.00\ &quot;₺&quot;"/>
    <numFmt numFmtId="209" formatCode="#,##0.00\ \T\L"/>
    <numFmt numFmtId="210" formatCode="#,##0.0\ \T\L"/>
  </numFmts>
  <fonts count="2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Tu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50" applyFont="1" applyAlignment="1">
      <alignment vertical="center"/>
      <protection/>
    </xf>
    <xf numFmtId="0" fontId="8" fillId="0" borderId="0" xfId="50" applyFont="1" applyAlignment="1">
      <alignment horizontal="center" vertical="center"/>
      <protection/>
    </xf>
    <xf numFmtId="0" fontId="7" fillId="0" borderId="10" xfId="50" applyFont="1" applyBorder="1" applyAlignment="1">
      <alignment vertical="center"/>
      <protection/>
    </xf>
    <xf numFmtId="3" fontId="7" fillId="0" borderId="11" xfId="50" applyNumberFormat="1" applyFont="1" applyBorder="1" applyAlignment="1">
      <alignment horizontal="center" vertical="center"/>
      <protection/>
    </xf>
    <xf numFmtId="0" fontId="7" fillId="0" borderId="12" xfId="50" applyFont="1" applyBorder="1" applyAlignment="1">
      <alignment vertical="center"/>
      <protection/>
    </xf>
    <xf numFmtId="3" fontId="7" fillId="0" borderId="13" xfId="50" applyNumberFormat="1" applyFont="1" applyBorder="1" applyAlignment="1">
      <alignment horizontal="center" vertical="center"/>
      <protection/>
    </xf>
    <xf numFmtId="0" fontId="7" fillId="0" borderId="14" xfId="50" applyFont="1" applyBorder="1" applyAlignment="1">
      <alignment vertical="center"/>
      <protection/>
    </xf>
    <xf numFmtId="3" fontId="7" fillId="0" borderId="15" xfId="50" applyNumberFormat="1" applyFont="1" applyBorder="1" applyAlignment="1">
      <alignment horizontal="center" vertical="center"/>
      <protection/>
    </xf>
    <xf numFmtId="0" fontId="8" fillId="16" borderId="16" xfId="50" applyFont="1" applyFill="1" applyBorder="1" applyAlignment="1">
      <alignment horizontal="centerContinuous" vertical="center"/>
      <protection/>
    </xf>
    <xf numFmtId="3" fontId="8" fillId="16" borderId="16" xfId="50" applyNumberFormat="1" applyFont="1" applyFill="1" applyBorder="1" applyAlignment="1">
      <alignment horizontal="center" vertical="center"/>
      <protection/>
    </xf>
    <xf numFmtId="3" fontId="7" fillId="0" borderId="0" xfId="50" applyNumberFormat="1" applyFont="1" applyAlignment="1">
      <alignment horizontal="center" vertical="center"/>
      <protection/>
    </xf>
    <xf numFmtId="205" fontId="7" fillId="0" borderId="0" xfId="50" applyNumberFormat="1" applyFont="1" applyAlignment="1">
      <alignment vertical="center"/>
      <protection/>
    </xf>
    <xf numFmtId="209" fontId="7" fillId="0" borderId="17" xfId="50" applyNumberFormat="1" applyFont="1" applyBorder="1" applyAlignment="1">
      <alignment vertical="center"/>
      <protection/>
    </xf>
    <xf numFmtId="209" fontId="8" fillId="16" borderId="18" xfId="50" applyNumberFormat="1" applyFont="1" applyFill="1" applyBorder="1" applyAlignment="1">
      <alignment vertical="center"/>
      <protection/>
    </xf>
    <xf numFmtId="209" fontId="7" fillId="0" borderId="19" xfId="50" applyNumberFormat="1" applyFont="1" applyBorder="1" applyAlignment="1">
      <alignment vertical="center"/>
      <protection/>
    </xf>
    <xf numFmtId="209" fontId="8" fillId="16" borderId="19" xfId="50" applyNumberFormat="1" applyFont="1" applyFill="1" applyBorder="1" applyAlignment="1">
      <alignment vertical="center"/>
      <protection/>
    </xf>
    <xf numFmtId="209" fontId="7" fillId="0" borderId="20" xfId="50" applyNumberFormat="1" applyFont="1" applyBorder="1" applyAlignment="1">
      <alignment vertical="center"/>
      <protection/>
    </xf>
    <xf numFmtId="209" fontId="8" fillId="16" borderId="21" xfId="50" applyNumberFormat="1" applyFont="1" applyFill="1" applyBorder="1" applyAlignment="1">
      <alignment vertical="center"/>
      <protection/>
    </xf>
    <xf numFmtId="209" fontId="7" fillId="0" borderId="22" xfId="50" applyNumberFormat="1" applyFont="1" applyBorder="1" applyAlignment="1">
      <alignment vertical="center"/>
      <protection/>
    </xf>
    <xf numFmtId="209" fontId="8" fillId="16" borderId="22" xfId="50" applyNumberFormat="1" applyFont="1" applyFill="1" applyBorder="1" applyAlignment="1">
      <alignment vertical="center"/>
      <protection/>
    </xf>
    <xf numFmtId="209" fontId="7" fillId="0" borderId="23" xfId="50" applyNumberFormat="1" applyFont="1" applyBorder="1" applyAlignment="1">
      <alignment vertical="center"/>
      <protection/>
    </xf>
    <xf numFmtId="209" fontId="8" fillId="16" borderId="24" xfId="50" applyNumberFormat="1" applyFont="1" applyFill="1" applyBorder="1" applyAlignment="1">
      <alignment vertical="center"/>
      <protection/>
    </xf>
    <xf numFmtId="209" fontId="7" fillId="0" borderId="25" xfId="50" applyNumberFormat="1" applyFont="1" applyBorder="1" applyAlignment="1">
      <alignment vertical="center"/>
      <protection/>
    </xf>
    <xf numFmtId="209" fontId="8" fillId="16" borderId="25" xfId="50" applyNumberFormat="1" applyFont="1" applyFill="1" applyBorder="1" applyAlignment="1">
      <alignment vertical="center"/>
      <protection/>
    </xf>
    <xf numFmtId="209" fontId="8" fillId="16" borderId="16" xfId="50" applyNumberFormat="1" applyFont="1" applyFill="1" applyBorder="1" applyAlignment="1">
      <alignment horizontal="right" vertical="center"/>
      <protection/>
    </xf>
    <xf numFmtId="209" fontId="8" fillId="16" borderId="26" xfId="50" applyNumberFormat="1" applyFont="1" applyFill="1" applyBorder="1" applyAlignment="1">
      <alignment horizontal="right" vertical="center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27" xfId="50" applyFont="1" applyBorder="1" applyAlignment="1">
      <alignment horizontal="center" vertical="center"/>
      <protection/>
    </xf>
    <xf numFmtId="0" fontId="6" fillId="0" borderId="28" xfId="50" applyFont="1" applyBorder="1" applyAlignment="1">
      <alignment horizontal="center" vertical="center"/>
      <protection/>
    </xf>
    <xf numFmtId="205" fontId="8" fillId="16" borderId="29" xfId="50" applyNumberFormat="1" applyFont="1" applyFill="1" applyBorder="1" applyAlignment="1">
      <alignment horizontal="center" vertical="center" wrapText="1"/>
      <protection/>
    </xf>
    <xf numFmtId="205" fontId="8" fillId="16" borderId="30" xfId="50" applyNumberFormat="1" applyFont="1" applyFill="1" applyBorder="1" applyAlignment="1">
      <alignment horizontal="center" vertical="center" wrapText="1"/>
      <protection/>
    </xf>
    <xf numFmtId="3" fontId="8" fillId="16" borderId="29" xfId="50" applyNumberFormat="1" applyFont="1" applyFill="1" applyBorder="1" applyAlignment="1">
      <alignment horizontal="center" vertical="center" wrapText="1"/>
      <protection/>
    </xf>
    <xf numFmtId="3" fontId="8" fillId="16" borderId="30" xfId="50" applyNumberFormat="1" applyFont="1" applyFill="1" applyBorder="1" applyAlignment="1">
      <alignment horizontal="center" vertical="center" wrapText="1"/>
      <protection/>
    </xf>
    <xf numFmtId="0" fontId="8" fillId="16" borderId="29" xfId="50" applyFont="1" applyFill="1" applyBorder="1" applyAlignment="1">
      <alignment horizontal="center" vertical="center"/>
      <protection/>
    </xf>
    <xf numFmtId="0" fontId="8" fillId="16" borderId="30" xfId="50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CMUK Dağılımı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ice_hesabi_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_1"/>
    </sheetNames>
    <sheetDataSet>
      <sheetData sheetId="0">
        <row r="5">
          <cell r="B5">
            <v>80089.63788607594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4" sqref="F74"/>
    </sheetView>
  </sheetViews>
  <sheetFormatPr defaultColWidth="8.00390625" defaultRowHeight="12.75"/>
  <cols>
    <col min="1" max="1" width="26.375" style="1" customWidth="1"/>
    <col min="2" max="2" width="8.375" style="11" bestFit="1" customWidth="1"/>
    <col min="3" max="5" width="19.75390625" style="12" customWidth="1"/>
    <col min="6" max="12" width="16.625" style="12" customWidth="1"/>
    <col min="13" max="16384" width="8.00390625" style="1" customWidth="1"/>
  </cols>
  <sheetData>
    <row r="1" spans="1:12" ht="56.25" customHeight="1" thickBot="1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31.5" customHeight="1">
      <c r="A2" s="34" t="s">
        <v>0</v>
      </c>
      <c r="B2" s="32" t="s">
        <v>1</v>
      </c>
      <c r="C2" s="30" t="s">
        <v>2</v>
      </c>
      <c r="D2" s="30" t="s">
        <v>3</v>
      </c>
      <c r="E2" s="30" t="s">
        <v>84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85</v>
      </c>
      <c r="L2" s="30" t="s">
        <v>4</v>
      </c>
    </row>
    <row r="3" spans="1:12" s="2" customFormat="1" ht="57" customHeight="1" thickBot="1">
      <c r="A3" s="35"/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0.25" customHeight="1">
      <c r="A4" s="3" t="s">
        <v>5</v>
      </c>
      <c r="B4" s="4">
        <v>1881</v>
      </c>
      <c r="C4" s="13">
        <f>'[1]ek_1'!$B$5</f>
        <v>80089.63788607594</v>
      </c>
      <c r="D4" s="13">
        <f>ROUND((9490622.09/$B$83*B4),2)</f>
        <v>218896.19</v>
      </c>
      <c r="E4" s="14">
        <f>ROUND((C4+D4),2)</f>
        <v>298985.83</v>
      </c>
      <c r="F4" s="15">
        <v>104908.86</v>
      </c>
      <c r="G4" s="15">
        <v>34502.4</v>
      </c>
      <c r="H4" s="15">
        <v>0</v>
      </c>
      <c r="I4" s="15">
        <v>12569.5</v>
      </c>
      <c r="J4" s="15">
        <v>0</v>
      </c>
      <c r="K4" s="15">
        <f>ROUND((F4+G4+H4+I4+J4),2)</f>
        <v>151980.76</v>
      </c>
      <c r="L4" s="16">
        <f aca="true" t="shared" si="0" ref="L4:L35">E4-K4</f>
        <v>147005.07</v>
      </c>
    </row>
    <row r="5" spans="1:12" ht="20.25" customHeight="1">
      <c r="A5" s="5" t="s">
        <v>6</v>
      </c>
      <c r="B5" s="6">
        <v>201</v>
      </c>
      <c r="C5" s="17">
        <f>$C$4</f>
        <v>80089.63788607594</v>
      </c>
      <c r="D5" s="17">
        <f aca="true" t="shared" si="1" ref="D5:D68">ROUND((9490622.09/$B$83*B5),2)</f>
        <v>23390.82</v>
      </c>
      <c r="E5" s="18">
        <f aca="true" t="shared" si="2" ref="E5:E68">ROUND((C5+D5),2)</f>
        <v>103480.46</v>
      </c>
      <c r="F5" s="19">
        <v>7757.64</v>
      </c>
      <c r="G5" s="19">
        <v>1900.8</v>
      </c>
      <c r="H5" s="19">
        <v>9139.8</v>
      </c>
      <c r="I5" s="19">
        <v>2277</v>
      </c>
      <c r="J5" s="19">
        <v>0</v>
      </c>
      <c r="K5" s="19">
        <f aca="true" t="shared" si="3" ref="K5:K68">ROUND((F5+G5+H5+I5+J5),2)</f>
        <v>21075.24</v>
      </c>
      <c r="L5" s="20">
        <f t="shared" si="0"/>
        <v>82405.22</v>
      </c>
    </row>
    <row r="6" spans="1:12" ht="20.25" customHeight="1">
      <c r="A6" s="5" t="s">
        <v>7</v>
      </c>
      <c r="B6" s="6">
        <v>327</v>
      </c>
      <c r="C6" s="17">
        <f aca="true" t="shared" si="4" ref="C6:C69">$C$4</f>
        <v>80089.63788607594</v>
      </c>
      <c r="D6" s="17">
        <f t="shared" si="1"/>
        <v>38053.72</v>
      </c>
      <c r="E6" s="18">
        <f t="shared" si="2"/>
        <v>118143.36</v>
      </c>
      <c r="F6" s="19">
        <v>18973.5</v>
      </c>
      <c r="G6" s="19">
        <v>6240</v>
      </c>
      <c r="H6" s="19">
        <v>46117.93</v>
      </c>
      <c r="I6" s="19">
        <v>100</v>
      </c>
      <c r="J6" s="19">
        <v>0</v>
      </c>
      <c r="K6" s="19">
        <f t="shared" si="3"/>
        <v>71431.43</v>
      </c>
      <c r="L6" s="20">
        <f t="shared" si="0"/>
        <v>46711.93000000001</v>
      </c>
    </row>
    <row r="7" spans="1:12" ht="20.25" customHeight="1">
      <c r="A7" s="5" t="s">
        <v>8</v>
      </c>
      <c r="B7" s="6">
        <v>87</v>
      </c>
      <c r="C7" s="17">
        <f t="shared" si="4"/>
        <v>80089.63788607594</v>
      </c>
      <c r="D7" s="17">
        <f t="shared" si="1"/>
        <v>10124.39</v>
      </c>
      <c r="E7" s="18">
        <f t="shared" si="2"/>
        <v>90214.03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f t="shared" si="3"/>
        <v>0</v>
      </c>
      <c r="L7" s="20">
        <f t="shared" si="0"/>
        <v>90214.03</v>
      </c>
    </row>
    <row r="8" spans="1:12" ht="20.25" customHeight="1">
      <c r="A8" s="5" t="s">
        <v>9</v>
      </c>
      <c r="B8" s="6">
        <v>160</v>
      </c>
      <c r="C8" s="17">
        <f t="shared" si="4"/>
        <v>80089.63788607594</v>
      </c>
      <c r="D8" s="17">
        <f t="shared" si="1"/>
        <v>18619.56</v>
      </c>
      <c r="E8" s="18">
        <f t="shared" si="2"/>
        <v>98709.2</v>
      </c>
      <c r="F8" s="19">
        <v>8932.14</v>
      </c>
      <c r="G8" s="19">
        <v>2937.6</v>
      </c>
      <c r="H8" s="19">
        <v>0</v>
      </c>
      <c r="I8" s="19">
        <v>396</v>
      </c>
      <c r="J8" s="19">
        <v>0</v>
      </c>
      <c r="K8" s="19">
        <f t="shared" si="3"/>
        <v>12265.74</v>
      </c>
      <c r="L8" s="20">
        <f t="shared" si="0"/>
        <v>86443.45999999999</v>
      </c>
    </row>
    <row r="9" spans="1:12" ht="20.25" customHeight="1">
      <c r="A9" s="5" t="s">
        <v>10</v>
      </c>
      <c r="B9" s="6">
        <v>11542</v>
      </c>
      <c r="C9" s="17">
        <f t="shared" si="4"/>
        <v>80089.63788607594</v>
      </c>
      <c r="D9" s="17">
        <f t="shared" si="1"/>
        <v>1343168.45</v>
      </c>
      <c r="E9" s="18">
        <f t="shared" si="2"/>
        <v>1423258.09</v>
      </c>
      <c r="F9" s="19">
        <v>653213.82</v>
      </c>
      <c r="G9" s="19">
        <v>214828.8</v>
      </c>
      <c r="H9" s="19">
        <v>105675.89</v>
      </c>
      <c r="I9" s="19">
        <v>190325.75</v>
      </c>
      <c r="J9" s="19">
        <v>0</v>
      </c>
      <c r="K9" s="19">
        <f t="shared" si="3"/>
        <v>1164044.26</v>
      </c>
      <c r="L9" s="20">
        <f t="shared" si="0"/>
        <v>259213.83000000007</v>
      </c>
    </row>
    <row r="10" spans="1:12" ht="20.25" customHeight="1">
      <c r="A10" s="5" t="s">
        <v>11</v>
      </c>
      <c r="B10" s="6">
        <v>2889</v>
      </c>
      <c r="C10" s="17">
        <f t="shared" si="4"/>
        <v>80089.63788607594</v>
      </c>
      <c r="D10" s="17">
        <f t="shared" si="1"/>
        <v>336199.42</v>
      </c>
      <c r="E10" s="18">
        <f t="shared" si="2"/>
        <v>416289.06</v>
      </c>
      <c r="F10" s="19">
        <v>160603.38</v>
      </c>
      <c r="G10" s="19">
        <v>52819.2</v>
      </c>
      <c r="H10" s="19">
        <f>208316.04-5449.56</f>
        <v>202866.48</v>
      </c>
      <c r="I10" s="19">
        <v>0</v>
      </c>
      <c r="J10" s="19">
        <v>0</v>
      </c>
      <c r="K10" s="19">
        <f t="shared" si="3"/>
        <v>416289.06</v>
      </c>
      <c r="L10" s="20">
        <f t="shared" si="0"/>
        <v>0</v>
      </c>
    </row>
    <row r="11" spans="1:12" ht="20.25" customHeight="1">
      <c r="A11" s="5" t="s">
        <v>12</v>
      </c>
      <c r="B11" s="6">
        <v>76</v>
      </c>
      <c r="C11" s="17">
        <f t="shared" si="4"/>
        <v>80089.63788607594</v>
      </c>
      <c r="D11" s="17">
        <f t="shared" si="1"/>
        <v>8844.29</v>
      </c>
      <c r="E11" s="18">
        <f t="shared" si="2"/>
        <v>88933.93</v>
      </c>
      <c r="F11" s="19">
        <v>4320.12</v>
      </c>
      <c r="G11" s="19">
        <v>1420.8</v>
      </c>
      <c r="H11" s="19">
        <v>0</v>
      </c>
      <c r="I11" s="19">
        <v>0</v>
      </c>
      <c r="J11" s="19">
        <v>0</v>
      </c>
      <c r="K11" s="19">
        <f t="shared" si="3"/>
        <v>5740.92</v>
      </c>
      <c r="L11" s="20">
        <f t="shared" si="0"/>
        <v>83193.01</v>
      </c>
    </row>
    <row r="12" spans="1:12" ht="20.25" customHeight="1">
      <c r="A12" s="5" t="s">
        <v>13</v>
      </c>
      <c r="B12" s="6">
        <v>890</v>
      </c>
      <c r="C12" s="17">
        <f t="shared" si="4"/>
        <v>80089.63788607594</v>
      </c>
      <c r="D12" s="17">
        <f t="shared" si="1"/>
        <v>103571.3</v>
      </c>
      <c r="E12" s="18">
        <f t="shared" si="2"/>
        <v>183660.94</v>
      </c>
      <c r="F12" s="19">
        <v>49739.76</v>
      </c>
      <c r="G12" s="19">
        <v>16358.4</v>
      </c>
      <c r="H12" s="19">
        <v>1326.53</v>
      </c>
      <c r="I12" s="19">
        <v>0</v>
      </c>
      <c r="J12" s="19">
        <v>0</v>
      </c>
      <c r="K12" s="19">
        <f t="shared" si="3"/>
        <v>67424.69</v>
      </c>
      <c r="L12" s="20">
        <f t="shared" si="0"/>
        <v>116236.25</v>
      </c>
    </row>
    <row r="13" spans="1:12" ht="20.25" customHeight="1">
      <c r="A13" s="5" t="s">
        <v>14</v>
      </c>
      <c r="B13" s="6">
        <v>838</v>
      </c>
      <c r="C13" s="17">
        <f t="shared" si="4"/>
        <v>80089.63788607594</v>
      </c>
      <c r="D13" s="17">
        <f t="shared" si="1"/>
        <v>97519.94</v>
      </c>
      <c r="E13" s="18">
        <f t="shared" si="2"/>
        <v>177609.58</v>
      </c>
      <c r="F13" s="19">
        <v>46937.52</v>
      </c>
      <c r="G13" s="19">
        <v>15436.8</v>
      </c>
      <c r="H13" s="19">
        <v>19954.47</v>
      </c>
      <c r="I13" s="19">
        <v>1188</v>
      </c>
      <c r="J13" s="19">
        <v>0</v>
      </c>
      <c r="K13" s="19">
        <f t="shared" si="3"/>
        <v>83516.79</v>
      </c>
      <c r="L13" s="20">
        <f t="shared" si="0"/>
        <v>94092.79</v>
      </c>
    </row>
    <row r="14" spans="1:12" ht="20.25" customHeight="1">
      <c r="A14" s="5" t="s">
        <v>15</v>
      </c>
      <c r="B14" s="6">
        <v>85</v>
      </c>
      <c r="C14" s="17">
        <f t="shared" si="4"/>
        <v>80089.63788607594</v>
      </c>
      <c r="D14" s="17">
        <f t="shared" si="1"/>
        <v>9891.64</v>
      </c>
      <c r="E14" s="18">
        <f t="shared" si="2"/>
        <v>89981.28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f t="shared" si="3"/>
        <v>0</v>
      </c>
      <c r="L14" s="20">
        <f t="shared" si="0"/>
        <v>89981.28</v>
      </c>
    </row>
    <row r="15" spans="1:12" ht="20.25" customHeight="1">
      <c r="A15" s="5" t="s">
        <v>16</v>
      </c>
      <c r="B15" s="6">
        <v>84</v>
      </c>
      <c r="C15" s="17">
        <f t="shared" si="4"/>
        <v>80089.63788607594</v>
      </c>
      <c r="D15" s="17">
        <f t="shared" si="1"/>
        <v>9775.27</v>
      </c>
      <c r="E15" s="18">
        <f t="shared" si="2"/>
        <v>89864.91</v>
      </c>
      <c r="F15" s="19">
        <v>4787.16</v>
      </c>
      <c r="G15" s="19">
        <v>1574.4</v>
      </c>
      <c r="H15" s="19">
        <v>0</v>
      </c>
      <c r="I15" s="19">
        <v>146.5</v>
      </c>
      <c r="J15" s="19">
        <v>0</v>
      </c>
      <c r="K15" s="19">
        <f t="shared" si="3"/>
        <v>6508.06</v>
      </c>
      <c r="L15" s="20">
        <f t="shared" si="0"/>
        <v>83356.85</v>
      </c>
    </row>
    <row r="16" spans="1:12" ht="20.25" customHeight="1">
      <c r="A16" s="5" t="s">
        <v>17</v>
      </c>
      <c r="B16" s="6">
        <v>65</v>
      </c>
      <c r="C16" s="17">
        <f t="shared" si="4"/>
        <v>80089.63788607594</v>
      </c>
      <c r="D16" s="17">
        <f t="shared" si="1"/>
        <v>7564.2</v>
      </c>
      <c r="E16" s="18">
        <f t="shared" si="2"/>
        <v>87653.84</v>
      </c>
      <c r="F16" s="19">
        <v>3094.14</v>
      </c>
      <c r="G16" s="19">
        <v>1017.6</v>
      </c>
      <c r="H16" s="19">
        <v>0</v>
      </c>
      <c r="I16" s="19">
        <v>192</v>
      </c>
      <c r="J16" s="19">
        <v>0</v>
      </c>
      <c r="K16" s="19">
        <f t="shared" si="3"/>
        <v>4303.74</v>
      </c>
      <c r="L16" s="20">
        <f t="shared" si="0"/>
        <v>83350.09999999999</v>
      </c>
    </row>
    <row r="17" spans="1:12" ht="20.25" customHeight="1">
      <c r="A17" s="5" t="s">
        <v>18</v>
      </c>
      <c r="B17" s="6">
        <v>140</v>
      </c>
      <c r="C17" s="17">
        <f t="shared" si="4"/>
        <v>80089.63788607594</v>
      </c>
      <c r="D17" s="17">
        <f t="shared" si="1"/>
        <v>16292.11</v>
      </c>
      <c r="E17" s="18">
        <f t="shared" si="2"/>
        <v>96381.75</v>
      </c>
      <c r="F17" s="19">
        <v>7998.06</v>
      </c>
      <c r="G17" s="19">
        <v>2630.4</v>
      </c>
      <c r="H17" s="19">
        <v>0</v>
      </c>
      <c r="I17" s="19">
        <v>3760.5</v>
      </c>
      <c r="J17" s="19">
        <v>0</v>
      </c>
      <c r="K17" s="19">
        <f t="shared" si="3"/>
        <v>14388.96</v>
      </c>
      <c r="L17" s="20">
        <f t="shared" si="0"/>
        <v>81992.79000000001</v>
      </c>
    </row>
    <row r="18" spans="1:12" ht="20.25" customHeight="1">
      <c r="A18" s="5" t="s">
        <v>19</v>
      </c>
      <c r="B18" s="6">
        <v>164</v>
      </c>
      <c r="C18" s="17">
        <f t="shared" si="4"/>
        <v>80089.63788607594</v>
      </c>
      <c r="D18" s="17">
        <f t="shared" si="1"/>
        <v>19085.05</v>
      </c>
      <c r="E18" s="18">
        <f t="shared" si="2"/>
        <v>99174.69</v>
      </c>
      <c r="F18" s="19">
        <v>0</v>
      </c>
      <c r="G18" s="19">
        <v>0</v>
      </c>
      <c r="H18" s="19">
        <v>19114.87</v>
      </c>
      <c r="I18" s="19">
        <v>121.5</v>
      </c>
      <c r="J18" s="19">
        <v>0</v>
      </c>
      <c r="K18" s="19">
        <f t="shared" si="3"/>
        <v>19236.37</v>
      </c>
      <c r="L18" s="20">
        <f t="shared" si="0"/>
        <v>79938.32</v>
      </c>
    </row>
    <row r="19" spans="1:12" ht="20.25" customHeight="1">
      <c r="A19" s="5" t="s">
        <v>20</v>
      </c>
      <c r="B19" s="6">
        <v>2213</v>
      </c>
      <c r="C19" s="17">
        <f t="shared" si="4"/>
        <v>80089.63788607594</v>
      </c>
      <c r="D19" s="17">
        <f t="shared" si="1"/>
        <v>257531.78</v>
      </c>
      <c r="E19" s="18">
        <f t="shared" si="2"/>
        <v>337621.42</v>
      </c>
      <c r="F19" s="19">
        <v>120613.08</v>
      </c>
      <c r="G19" s="19">
        <v>39667.2</v>
      </c>
      <c r="H19" s="19">
        <v>41650.35</v>
      </c>
      <c r="I19" s="19">
        <v>46870.5</v>
      </c>
      <c r="J19" s="19">
        <v>0</v>
      </c>
      <c r="K19" s="19">
        <f t="shared" si="3"/>
        <v>248801.13</v>
      </c>
      <c r="L19" s="20">
        <f t="shared" si="0"/>
        <v>88820.28999999998</v>
      </c>
    </row>
    <row r="20" spans="1:12" ht="20.25" customHeight="1">
      <c r="A20" s="5" t="s">
        <v>21</v>
      </c>
      <c r="B20" s="6">
        <v>329</v>
      </c>
      <c r="C20" s="17">
        <f t="shared" si="4"/>
        <v>80089.63788607594</v>
      </c>
      <c r="D20" s="17">
        <f t="shared" si="1"/>
        <v>38286.47</v>
      </c>
      <c r="E20" s="18">
        <f t="shared" si="2"/>
        <v>118376.11</v>
      </c>
      <c r="F20" s="19">
        <v>18331.32</v>
      </c>
      <c r="G20" s="19">
        <v>6028.8</v>
      </c>
      <c r="H20" s="19">
        <v>14737.15</v>
      </c>
      <c r="I20" s="19">
        <v>4674.5</v>
      </c>
      <c r="J20" s="19">
        <v>0</v>
      </c>
      <c r="K20" s="19">
        <f t="shared" si="3"/>
        <v>43771.77</v>
      </c>
      <c r="L20" s="20">
        <f t="shared" si="0"/>
        <v>74604.34</v>
      </c>
    </row>
    <row r="21" spans="1:12" ht="20.25" customHeight="1">
      <c r="A21" s="5" t="s">
        <v>22</v>
      </c>
      <c r="B21" s="6">
        <v>70</v>
      </c>
      <c r="C21" s="17">
        <f t="shared" si="4"/>
        <v>80089.63788607594</v>
      </c>
      <c r="D21" s="17">
        <f t="shared" si="1"/>
        <v>8146.06</v>
      </c>
      <c r="E21" s="18">
        <f t="shared" si="2"/>
        <v>88235.7</v>
      </c>
      <c r="F21" s="19">
        <v>1351.71</v>
      </c>
      <c r="G21" s="19">
        <v>662.4</v>
      </c>
      <c r="H21" s="19">
        <v>42.9</v>
      </c>
      <c r="I21" s="19">
        <v>418</v>
      </c>
      <c r="J21" s="19">
        <v>0</v>
      </c>
      <c r="K21" s="19">
        <f t="shared" si="3"/>
        <v>2475.01</v>
      </c>
      <c r="L21" s="20">
        <f t="shared" si="0"/>
        <v>85760.69</v>
      </c>
    </row>
    <row r="22" spans="1:12" ht="20.25" customHeight="1">
      <c r="A22" s="5" t="s">
        <v>23</v>
      </c>
      <c r="B22" s="6">
        <v>297</v>
      </c>
      <c r="C22" s="17">
        <f t="shared" si="4"/>
        <v>80089.63788607594</v>
      </c>
      <c r="D22" s="17">
        <f t="shared" si="1"/>
        <v>34562.56</v>
      </c>
      <c r="E22" s="18">
        <f t="shared" si="2"/>
        <v>114652.2</v>
      </c>
      <c r="F22" s="19">
        <v>16579.92</v>
      </c>
      <c r="G22" s="19">
        <v>5452.8</v>
      </c>
      <c r="H22" s="19">
        <v>4284.6</v>
      </c>
      <c r="I22" s="19">
        <v>0</v>
      </c>
      <c r="J22" s="19">
        <v>0</v>
      </c>
      <c r="K22" s="19">
        <f t="shared" si="3"/>
        <v>26317.32</v>
      </c>
      <c r="L22" s="20">
        <f t="shared" si="0"/>
        <v>88334.88</v>
      </c>
    </row>
    <row r="23" spans="1:12" ht="20.25" customHeight="1">
      <c r="A23" s="5" t="s">
        <v>24</v>
      </c>
      <c r="B23" s="6">
        <v>832</v>
      </c>
      <c r="C23" s="17">
        <f t="shared" si="4"/>
        <v>80089.63788607594</v>
      </c>
      <c r="D23" s="17">
        <f t="shared" si="1"/>
        <v>96821.71</v>
      </c>
      <c r="E23" s="18">
        <f t="shared" si="2"/>
        <v>176911.35</v>
      </c>
      <c r="F23" s="19">
        <v>47287.8</v>
      </c>
      <c r="G23" s="19">
        <v>15552</v>
      </c>
      <c r="H23" s="19">
        <v>0</v>
      </c>
      <c r="I23" s="19">
        <v>10229.5</v>
      </c>
      <c r="J23" s="19">
        <v>0</v>
      </c>
      <c r="K23" s="19">
        <f t="shared" si="3"/>
        <v>73069.3</v>
      </c>
      <c r="L23" s="20">
        <f t="shared" si="0"/>
        <v>103842.05</v>
      </c>
    </row>
    <row r="24" spans="1:12" ht="20.25" customHeight="1">
      <c r="A24" s="5" t="s">
        <v>25</v>
      </c>
      <c r="B24" s="6">
        <v>811</v>
      </c>
      <c r="C24" s="17">
        <f t="shared" si="4"/>
        <v>80089.63788607594</v>
      </c>
      <c r="D24" s="17">
        <f t="shared" si="1"/>
        <v>94377.89</v>
      </c>
      <c r="E24" s="18">
        <f t="shared" si="2"/>
        <v>174467.53</v>
      </c>
      <c r="F24" s="19">
        <v>45010.98</v>
      </c>
      <c r="G24" s="19">
        <v>14803.2</v>
      </c>
      <c r="H24" s="19">
        <v>2290.2</v>
      </c>
      <c r="I24" s="19">
        <v>5037.5</v>
      </c>
      <c r="J24" s="19">
        <v>0</v>
      </c>
      <c r="K24" s="19">
        <f t="shared" si="3"/>
        <v>67141.88</v>
      </c>
      <c r="L24" s="20">
        <f t="shared" si="0"/>
        <v>107325.65</v>
      </c>
    </row>
    <row r="25" spans="1:12" ht="20.25" customHeight="1">
      <c r="A25" s="5" t="s">
        <v>26</v>
      </c>
      <c r="B25" s="6">
        <v>294</v>
      </c>
      <c r="C25" s="17">
        <f t="shared" si="4"/>
        <v>80089.63788607594</v>
      </c>
      <c r="D25" s="17">
        <f t="shared" si="1"/>
        <v>34213.44</v>
      </c>
      <c r="E25" s="18">
        <f t="shared" si="2"/>
        <v>114303.08</v>
      </c>
      <c r="F25" s="19">
        <v>16171.26</v>
      </c>
      <c r="G25" s="19">
        <v>5318.4</v>
      </c>
      <c r="H25" s="19">
        <v>8063.62</v>
      </c>
      <c r="I25" s="19">
        <v>11822.5</v>
      </c>
      <c r="J25" s="19">
        <v>0</v>
      </c>
      <c r="K25" s="19">
        <f t="shared" si="3"/>
        <v>41375.78</v>
      </c>
      <c r="L25" s="20">
        <f t="shared" si="0"/>
        <v>72927.3</v>
      </c>
    </row>
    <row r="26" spans="1:12" ht="20.25" customHeight="1">
      <c r="A26" s="5" t="s">
        <v>27</v>
      </c>
      <c r="B26" s="6">
        <v>298</v>
      </c>
      <c r="C26" s="17">
        <f t="shared" si="4"/>
        <v>80089.63788607594</v>
      </c>
      <c r="D26" s="17">
        <f t="shared" si="1"/>
        <v>34678.93</v>
      </c>
      <c r="E26" s="18">
        <f t="shared" si="2"/>
        <v>114768.57</v>
      </c>
      <c r="F26" s="19">
        <v>17689.14</v>
      </c>
      <c r="G26" s="19">
        <v>5817.6</v>
      </c>
      <c r="H26" s="19">
        <v>0</v>
      </c>
      <c r="I26" s="19">
        <v>6733.5</v>
      </c>
      <c r="J26" s="19">
        <v>0</v>
      </c>
      <c r="K26" s="19">
        <f t="shared" si="3"/>
        <v>30240.24</v>
      </c>
      <c r="L26" s="20">
        <f t="shared" si="0"/>
        <v>84528.33</v>
      </c>
    </row>
    <row r="27" spans="1:12" ht="20.25" customHeight="1">
      <c r="A27" s="5" t="s">
        <v>28</v>
      </c>
      <c r="B27" s="6">
        <v>99</v>
      </c>
      <c r="C27" s="17">
        <f t="shared" si="4"/>
        <v>80089.63788607594</v>
      </c>
      <c r="D27" s="17">
        <f t="shared" si="1"/>
        <v>11520.85</v>
      </c>
      <c r="E27" s="18">
        <f t="shared" si="2"/>
        <v>91610.49</v>
      </c>
      <c r="F27" s="19">
        <v>1861.05</v>
      </c>
      <c r="G27" s="19">
        <v>456</v>
      </c>
      <c r="H27" s="19">
        <v>0</v>
      </c>
      <c r="I27" s="19">
        <v>75</v>
      </c>
      <c r="J27" s="19">
        <v>0</v>
      </c>
      <c r="K27" s="19">
        <f t="shared" si="3"/>
        <v>2392.05</v>
      </c>
      <c r="L27" s="20">
        <f t="shared" si="0"/>
        <v>89218.44</v>
      </c>
    </row>
    <row r="28" spans="1:12" ht="20.25" customHeight="1">
      <c r="A28" s="5" t="s">
        <v>29</v>
      </c>
      <c r="B28" s="6">
        <v>303</v>
      </c>
      <c r="C28" s="17">
        <f t="shared" si="4"/>
        <v>80089.63788607594</v>
      </c>
      <c r="D28" s="17">
        <f t="shared" si="1"/>
        <v>35260.79</v>
      </c>
      <c r="E28" s="18">
        <f t="shared" si="2"/>
        <v>115350.43</v>
      </c>
      <c r="F28" s="19">
        <v>17280.48</v>
      </c>
      <c r="G28" s="19">
        <v>5683.2</v>
      </c>
      <c r="H28" s="19">
        <v>9055.15</v>
      </c>
      <c r="I28" s="19">
        <v>5253</v>
      </c>
      <c r="J28" s="19">
        <v>0</v>
      </c>
      <c r="K28" s="19">
        <f t="shared" si="3"/>
        <v>37271.83</v>
      </c>
      <c r="L28" s="20">
        <f t="shared" si="0"/>
        <v>78078.59999999999</v>
      </c>
    </row>
    <row r="29" spans="1:12" ht="20.25" customHeight="1">
      <c r="A29" s="5" t="s">
        <v>30</v>
      </c>
      <c r="B29" s="6">
        <v>754</v>
      </c>
      <c r="C29" s="17">
        <f t="shared" si="4"/>
        <v>80089.63788607594</v>
      </c>
      <c r="D29" s="17">
        <f t="shared" si="1"/>
        <v>87744.67</v>
      </c>
      <c r="E29" s="18">
        <f t="shared" si="2"/>
        <v>167834.31</v>
      </c>
      <c r="F29" s="19">
        <v>42150.36</v>
      </c>
      <c r="G29" s="19">
        <v>13862.4</v>
      </c>
      <c r="H29" s="19">
        <v>24.3</v>
      </c>
      <c r="I29" s="19">
        <v>10553</v>
      </c>
      <c r="J29" s="19">
        <v>0</v>
      </c>
      <c r="K29" s="19">
        <f t="shared" si="3"/>
        <v>66590.06</v>
      </c>
      <c r="L29" s="20">
        <f t="shared" si="0"/>
        <v>101244.25</v>
      </c>
    </row>
    <row r="30" spans="1:12" ht="20.25" customHeight="1">
      <c r="A30" s="5" t="s">
        <v>31</v>
      </c>
      <c r="B30" s="6">
        <v>1010</v>
      </c>
      <c r="C30" s="17">
        <f t="shared" si="4"/>
        <v>80089.63788607594</v>
      </c>
      <c r="D30" s="17">
        <f t="shared" si="1"/>
        <v>117535.97</v>
      </c>
      <c r="E30" s="18">
        <f t="shared" si="2"/>
        <v>197625.61</v>
      </c>
      <c r="F30" s="19">
        <v>18982.71</v>
      </c>
      <c r="G30" s="19">
        <v>4651.2</v>
      </c>
      <c r="H30" s="19">
        <v>60626.61</v>
      </c>
      <c r="I30" s="19">
        <v>4026</v>
      </c>
      <c r="J30" s="19">
        <v>0</v>
      </c>
      <c r="K30" s="19">
        <f t="shared" si="3"/>
        <v>88286.52</v>
      </c>
      <c r="L30" s="20">
        <f t="shared" si="0"/>
        <v>109339.08999999998</v>
      </c>
    </row>
    <row r="31" spans="1:12" ht="20.25" customHeight="1">
      <c r="A31" s="5" t="s">
        <v>32</v>
      </c>
      <c r="B31" s="6">
        <v>226</v>
      </c>
      <c r="C31" s="17">
        <f t="shared" si="4"/>
        <v>80089.63788607594</v>
      </c>
      <c r="D31" s="17">
        <f t="shared" si="1"/>
        <v>26300.13</v>
      </c>
      <c r="E31" s="18">
        <f t="shared" si="2"/>
        <v>106389.77</v>
      </c>
      <c r="F31" s="19">
        <v>12376.56</v>
      </c>
      <c r="G31" s="19">
        <v>4070.4</v>
      </c>
      <c r="H31" s="19">
        <v>0</v>
      </c>
      <c r="I31" s="19">
        <v>7521.5</v>
      </c>
      <c r="J31" s="19">
        <v>0</v>
      </c>
      <c r="K31" s="19">
        <f t="shared" si="3"/>
        <v>23968.46</v>
      </c>
      <c r="L31" s="20">
        <f t="shared" si="0"/>
        <v>82421.31</v>
      </c>
    </row>
    <row r="32" spans="1:12" ht="20.25" customHeight="1">
      <c r="A32" s="5" t="s">
        <v>33</v>
      </c>
      <c r="B32" s="6">
        <v>46</v>
      </c>
      <c r="C32" s="17">
        <f t="shared" si="4"/>
        <v>80089.63788607594</v>
      </c>
      <c r="D32" s="17">
        <f t="shared" si="1"/>
        <v>5353.12</v>
      </c>
      <c r="E32" s="18">
        <f t="shared" si="2"/>
        <v>85442.76</v>
      </c>
      <c r="F32" s="19">
        <v>939.06</v>
      </c>
      <c r="G32" s="19">
        <v>0</v>
      </c>
      <c r="H32" s="19">
        <v>140</v>
      </c>
      <c r="I32" s="19">
        <v>198</v>
      </c>
      <c r="J32" s="19">
        <v>0</v>
      </c>
      <c r="K32" s="19">
        <f t="shared" si="3"/>
        <v>1277.06</v>
      </c>
      <c r="L32" s="20">
        <f t="shared" si="0"/>
        <v>84165.7</v>
      </c>
    </row>
    <row r="33" spans="1:12" ht="20.25" customHeight="1">
      <c r="A33" s="5" t="s">
        <v>34</v>
      </c>
      <c r="B33" s="6">
        <v>82</v>
      </c>
      <c r="C33" s="17">
        <f t="shared" si="4"/>
        <v>80089.63788607594</v>
      </c>
      <c r="D33" s="17">
        <f t="shared" si="1"/>
        <v>9542.52</v>
      </c>
      <c r="E33" s="18">
        <f t="shared" si="2"/>
        <v>89632.16</v>
      </c>
      <c r="F33" s="19">
        <v>4086.6</v>
      </c>
      <c r="G33" s="19">
        <v>1344</v>
      </c>
      <c r="H33" s="19">
        <v>0</v>
      </c>
      <c r="I33" s="19">
        <v>2757</v>
      </c>
      <c r="J33" s="19">
        <v>0</v>
      </c>
      <c r="K33" s="19">
        <f t="shared" si="3"/>
        <v>8187.6</v>
      </c>
      <c r="L33" s="20">
        <f t="shared" si="0"/>
        <v>81444.56</v>
      </c>
    </row>
    <row r="34" spans="1:12" ht="20.25" customHeight="1">
      <c r="A34" s="5" t="s">
        <v>35</v>
      </c>
      <c r="B34" s="6">
        <v>894</v>
      </c>
      <c r="C34" s="17">
        <f t="shared" si="4"/>
        <v>80089.63788607594</v>
      </c>
      <c r="D34" s="17">
        <f t="shared" si="1"/>
        <v>104036.79</v>
      </c>
      <c r="E34" s="18">
        <f t="shared" si="2"/>
        <v>184126.43</v>
      </c>
      <c r="F34" s="19">
        <v>47346.18</v>
      </c>
      <c r="G34" s="19">
        <v>15571.2</v>
      </c>
      <c r="H34" s="19">
        <v>12324.6</v>
      </c>
      <c r="I34" s="19">
        <v>14949</v>
      </c>
      <c r="J34" s="19">
        <v>0</v>
      </c>
      <c r="K34" s="19">
        <f t="shared" si="3"/>
        <v>90190.98</v>
      </c>
      <c r="L34" s="20">
        <f t="shared" si="0"/>
        <v>93935.45</v>
      </c>
    </row>
    <row r="35" spans="1:12" ht="20.25" customHeight="1">
      <c r="A35" s="5" t="s">
        <v>36</v>
      </c>
      <c r="B35" s="6">
        <v>268</v>
      </c>
      <c r="C35" s="17">
        <f t="shared" si="4"/>
        <v>80089.63788607594</v>
      </c>
      <c r="D35" s="17">
        <f t="shared" si="1"/>
        <v>31187.76</v>
      </c>
      <c r="E35" s="18">
        <f t="shared" si="2"/>
        <v>111277.4</v>
      </c>
      <c r="F35" s="19">
        <v>15120.42</v>
      </c>
      <c r="G35" s="19">
        <v>4972.8</v>
      </c>
      <c r="H35" s="19">
        <v>316</v>
      </c>
      <c r="I35" s="19">
        <v>614</v>
      </c>
      <c r="J35" s="19">
        <v>0</v>
      </c>
      <c r="K35" s="19">
        <f t="shared" si="3"/>
        <v>21023.22</v>
      </c>
      <c r="L35" s="20">
        <f t="shared" si="0"/>
        <v>90254.18</v>
      </c>
    </row>
    <row r="36" spans="1:12" ht="20.25" customHeight="1">
      <c r="A36" s="5" t="s">
        <v>37</v>
      </c>
      <c r="B36" s="6">
        <v>1472</v>
      </c>
      <c r="C36" s="17">
        <f t="shared" si="4"/>
        <v>80089.63788607594</v>
      </c>
      <c r="D36" s="17">
        <f t="shared" si="1"/>
        <v>171299.95</v>
      </c>
      <c r="E36" s="18">
        <f t="shared" si="2"/>
        <v>251389.59</v>
      </c>
      <c r="F36" s="19">
        <v>80622.78</v>
      </c>
      <c r="G36" s="19">
        <v>26515.2</v>
      </c>
      <c r="H36" s="19">
        <v>0</v>
      </c>
      <c r="I36" s="19">
        <v>24036.73</v>
      </c>
      <c r="J36" s="19">
        <v>0</v>
      </c>
      <c r="K36" s="19">
        <f t="shared" si="3"/>
        <v>131174.71</v>
      </c>
      <c r="L36" s="20">
        <f aca="true" t="shared" si="5" ref="L36:L67">E36-K36</f>
        <v>120214.88</v>
      </c>
    </row>
    <row r="37" spans="1:12" ht="20.25" customHeight="1">
      <c r="A37" s="5" t="s">
        <v>38</v>
      </c>
      <c r="B37" s="6">
        <v>31183</v>
      </c>
      <c r="C37" s="17">
        <f t="shared" si="4"/>
        <v>80089.63788607594</v>
      </c>
      <c r="D37" s="17">
        <f t="shared" si="1"/>
        <v>3628835.72</v>
      </c>
      <c r="E37" s="18">
        <f t="shared" si="2"/>
        <v>3708925.36</v>
      </c>
      <c r="F37" s="19">
        <v>1737038.52</v>
      </c>
      <c r="G37" s="19">
        <v>571276.8</v>
      </c>
      <c r="H37" s="19">
        <v>7226.76</v>
      </c>
      <c r="I37" s="19">
        <v>0</v>
      </c>
      <c r="J37" s="19">
        <v>0</v>
      </c>
      <c r="K37" s="19">
        <f t="shared" si="3"/>
        <v>2315542.08</v>
      </c>
      <c r="L37" s="20">
        <f t="shared" si="5"/>
        <v>1393383.2799999998</v>
      </c>
    </row>
    <row r="38" spans="1:12" ht="20.25" customHeight="1">
      <c r="A38" s="5" t="s">
        <v>39</v>
      </c>
      <c r="B38" s="6">
        <v>6345</v>
      </c>
      <c r="C38" s="17">
        <f t="shared" si="4"/>
        <v>80089.63788607594</v>
      </c>
      <c r="D38" s="17">
        <f t="shared" si="1"/>
        <v>738381.9</v>
      </c>
      <c r="E38" s="18">
        <f t="shared" si="2"/>
        <v>818471.54</v>
      </c>
      <c r="F38" s="19">
        <v>362831.7</v>
      </c>
      <c r="G38" s="19">
        <v>119328</v>
      </c>
      <c r="H38" s="19">
        <f>504038.74-167726.9</f>
        <v>336311.83999999997</v>
      </c>
      <c r="I38" s="19">
        <v>0</v>
      </c>
      <c r="J38" s="19">
        <v>0</v>
      </c>
      <c r="K38" s="19">
        <f t="shared" si="3"/>
        <v>818471.54</v>
      </c>
      <c r="L38" s="20">
        <f t="shared" si="5"/>
        <v>0</v>
      </c>
    </row>
    <row r="39" spans="1:12" ht="20.25" customHeight="1">
      <c r="A39" s="5" t="s">
        <v>40</v>
      </c>
      <c r="B39" s="6">
        <v>116</v>
      </c>
      <c r="C39" s="17">
        <f t="shared" si="4"/>
        <v>80089.63788607594</v>
      </c>
      <c r="D39" s="17">
        <f t="shared" si="1"/>
        <v>13499.18</v>
      </c>
      <c r="E39" s="18">
        <f t="shared" si="2"/>
        <v>93588.82</v>
      </c>
      <c r="F39" s="19">
        <v>2174.49</v>
      </c>
      <c r="G39" s="19">
        <v>532.8</v>
      </c>
      <c r="H39" s="19">
        <v>0</v>
      </c>
      <c r="I39" s="19">
        <v>989</v>
      </c>
      <c r="J39" s="19">
        <v>0</v>
      </c>
      <c r="K39" s="19">
        <f t="shared" si="3"/>
        <v>3696.29</v>
      </c>
      <c r="L39" s="20">
        <f t="shared" si="5"/>
        <v>89892.53000000001</v>
      </c>
    </row>
    <row r="40" spans="1:12" ht="20.25" customHeight="1">
      <c r="A40" s="5" t="s">
        <v>41</v>
      </c>
      <c r="B40" s="6">
        <v>167</v>
      </c>
      <c r="C40" s="17">
        <f t="shared" si="4"/>
        <v>80089.63788607594</v>
      </c>
      <c r="D40" s="17">
        <f t="shared" si="1"/>
        <v>19434.16</v>
      </c>
      <c r="E40" s="18">
        <f t="shared" si="2"/>
        <v>99523.8</v>
      </c>
      <c r="F40" s="19">
        <v>9282.42</v>
      </c>
      <c r="G40" s="19">
        <v>3052.8</v>
      </c>
      <c r="H40" s="19">
        <v>15690.3</v>
      </c>
      <c r="I40" s="19">
        <v>6771.5</v>
      </c>
      <c r="J40" s="19">
        <v>0</v>
      </c>
      <c r="K40" s="19">
        <f t="shared" si="3"/>
        <v>34797.02</v>
      </c>
      <c r="L40" s="20">
        <f t="shared" si="5"/>
        <v>64726.780000000006</v>
      </c>
    </row>
    <row r="41" spans="1:12" ht="20.25" customHeight="1">
      <c r="A41" s="5" t="s">
        <v>42</v>
      </c>
      <c r="B41" s="6">
        <v>1041</v>
      </c>
      <c r="C41" s="17">
        <f t="shared" si="4"/>
        <v>80089.63788607594</v>
      </c>
      <c r="D41" s="17">
        <f t="shared" si="1"/>
        <v>121143.51</v>
      </c>
      <c r="E41" s="18">
        <f t="shared" si="2"/>
        <v>201233.15</v>
      </c>
      <c r="F41" s="19">
        <v>19354.92</v>
      </c>
      <c r="G41" s="19">
        <v>4742.4</v>
      </c>
      <c r="H41" s="19">
        <v>22534.54</v>
      </c>
      <c r="I41" s="19">
        <v>5902.5</v>
      </c>
      <c r="J41" s="19">
        <v>0</v>
      </c>
      <c r="K41" s="19">
        <f t="shared" si="3"/>
        <v>52534.36</v>
      </c>
      <c r="L41" s="20">
        <f t="shared" si="5"/>
        <v>148698.78999999998</v>
      </c>
    </row>
    <row r="42" spans="1:12" ht="20.25" customHeight="1">
      <c r="A42" s="5" t="s">
        <v>43</v>
      </c>
      <c r="B42" s="6">
        <v>192</v>
      </c>
      <c r="C42" s="17">
        <f t="shared" si="4"/>
        <v>80089.63788607594</v>
      </c>
      <c r="D42" s="17">
        <f t="shared" si="1"/>
        <v>22343.47</v>
      </c>
      <c r="E42" s="18">
        <f t="shared" si="2"/>
        <v>102433.11</v>
      </c>
      <c r="F42" s="19">
        <v>0</v>
      </c>
      <c r="G42" s="19">
        <v>0</v>
      </c>
      <c r="H42" s="19">
        <v>305.85</v>
      </c>
      <c r="I42" s="19">
        <v>101.5</v>
      </c>
      <c r="J42" s="19">
        <v>0</v>
      </c>
      <c r="K42" s="19">
        <f t="shared" si="3"/>
        <v>407.35</v>
      </c>
      <c r="L42" s="20">
        <f t="shared" si="5"/>
        <v>102025.76</v>
      </c>
    </row>
    <row r="43" spans="1:12" ht="20.25" customHeight="1">
      <c r="A43" s="5" t="s">
        <v>44</v>
      </c>
      <c r="B43" s="6">
        <v>111</v>
      </c>
      <c r="C43" s="17">
        <f t="shared" si="4"/>
        <v>80089.63788607594</v>
      </c>
      <c r="D43" s="17">
        <f t="shared" si="1"/>
        <v>12917.32</v>
      </c>
      <c r="E43" s="18">
        <f t="shared" si="2"/>
        <v>93006.96</v>
      </c>
      <c r="F43" s="19">
        <v>0</v>
      </c>
      <c r="G43" s="19">
        <v>0</v>
      </c>
      <c r="H43" s="19">
        <v>0</v>
      </c>
      <c r="I43" s="19">
        <v>126.5</v>
      </c>
      <c r="J43" s="19">
        <v>0</v>
      </c>
      <c r="K43" s="19">
        <f t="shared" si="3"/>
        <v>126.5</v>
      </c>
      <c r="L43" s="20">
        <f t="shared" si="5"/>
        <v>92880.46</v>
      </c>
    </row>
    <row r="44" spans="1:12" ht="20.25" customHeight="1">
      <c r="A44" s="5" t="s">
        <v>45</v>
      </c>
      <c r="B44" s="6">
        <v>1060</v>
      </c>
      <c r="C44" s="17">
        <f t="shared" si="4"/>
        <v>80089.63788607594</v>
      </c>
      <c r="D44" s="17">
        <f t="shared" si="1"/>
        <v>123354.58</v>
      </c>
      <c r="E44" s="18">
        <f t="shared" si="2"/>
        <v>203444.22</v>
      </c>
      <c r="F44" s="19">
        <v>45998.15</v>
      </c>
      <c r="G44" s="19">
        <v>19200</v>
      </c>
      <c r="H44" s="19">
        <v>6561.72</v>
      </c>
      <c r="I44" s="19">
        <v>773</v>
      </c>
      <c r="J44" s="19">
        <v>0</v>
      </c>
      <c r="K44" s="19">
        <f t="shared" si="3"/>
        <v>72532.87</v>
      </c>
      <c r="L44" s="20">
        <f t="shared" si="5"/>
        <v>130911.35</v>
      </c>
    </row>
    <row r="45" spans="1:12" ht="20.25" customHeight="1">
      <c r="A45" s="5" t="s">
        <v>46</v>
      </c>
      <c r="B45" s="6">
        <v>1642</v>
      </c>
      <c r="C45" s="17">
        <f t="shared" si="4"/>
        <v>80089.63788607594</v>
      </c>
      <c r="D45" s="17">
        <f t="shared" si="1"/>
        <v>191083.23</v>
      </c>
      <c r="E45" s="18">
        <f t="shared" si="2"/>
        <v>271172.87</v>
      </c>
      <c r="F45" s="19">
        <v>94225.32</v>
      </c>
      <c r="G45" s="19">
        <v>30988.8</v>
      </c>
      <c r="H45" s="19">
        <v>29174.99</v>
      </c>
      <c r="I45" s="19">
        <v>1089</v>
      </c>
      <c r="J45" s="19">
        <v>0</v>
      </c>
      <c r="K45" s="19">
        <f t="shared" si="3"/>
        <v>155478.11</v>
      </c>
      <c r="L45" s="20">
        <f t="shared" si="5"/>
        <v>115694.76000000001</v>
      </c>
    </row>
    <row r="46" spans="1:12" ht="20.25" customHeight="1">
      <c r="A46" s="5" t="s">
        <v>47</v>
      </c>
      <c r="B46" s="6">
        <v>271</v>
      </c>
      <c r="C46" s="17">
        <f t="shared" si="4"/>
        <v>80089.63788607594</v>
      </c>
      <c r="D46" s="17">
        <f t="shared" si="1"/>
        <v>31536.88</v>
      </c>
      <c r="E46" s="18">
        <f t="shared" si="2"/>
        <v>111626.52</v>
      </c>
      <c r="F46" s="19">
        <v>14770.14</v>
      </c>
      <c r="G46" s="19">
        <v>4857.6</v>
      </c>
      <c r="H46" s="19">
        <v>30455.25</v>
      </c>
      <c r="I46" s="19">
        <v>4690</v>
      </c>
      <c r="J46" s="19">
        <v>0</v>
      </c>
      <c r="K46" s="19">
        <f t="shared" si="3"/>
        <v>54772.99</v>
      </c>
      <c r="L46" s="20">
        <f t="shared" si="5"/>
        <v>56853.530000000006</v>
      </c>
    </row>
    <row r="47" spans="1:12" ht="20.25" customHeight="1">
      <c r="A47" s="5" t="s">
        <v>48</v>
      </c>
      <c r="B47" s="6">
        <v>423</v>
      </c>
      <c r="C47" s="17">
        <f t="shared" si="4"/>
        <v>80089.63788607594</v>
      </c>
      <c r="D47" s="17">
        <f t="shared" si="1"/>
        <v>49225.46</v>
      </c>
      <c r="E47" s="18">
        <f t="shared" si="2"/>
        <v>129315.1</v>
      </c>
      <c r="F47" s="19">
        <v>24461.22</v>
      </c>
      <c r="G47" s="19">
        <v>8044.8</v>
      </c>
      <c r="H47" s="19">
        <v>7060.45</v>
      </c>
      <c r="I47" s="19">
        <v>14222.5</v>
      </c>
      <c r="J47" s="19">
        <v>0</v>
      </c>
      <c r="K47" s="19">
        <f t="shared" si="3"/>
        <v>53788.97</v>
      </c>
      <c r="L47" s="20">
        <f t="shared" si="5"/>
        <v>75526.13</v>
      </c>
    </row>
    <row r="48" spans="1:12" ht="20.25" customHeight="1">
      <c r="A48" s="5" t="s">
        <v>49</v>
      </c>
      <c r="B48" s="6">
        <v>696</v>
      </c>
      <c r="C48" s="17">
        <f t="shared" si="4"/>
        <v>80089.63788607594</v>
      </c>
      <c r="D48" s="17">
        <f t="shared" si="1"/>
        <v>80995.08</v>
      </c>
      <c r="E48" s="18">
        <f t="shared" si="2"/>
        <v>161084.72</v>
      </c>
      <c r="F48" s="19">
        <v>0</v>
      </c>
      <c r="G48" s="19">
        <v>0</v>
      </c>
      <c r="H48" s="19">
        <v>4718.85</v>
      </c>
      <c r="I48" s="19">
        <v>2997</v>
      </c>
      <c r="J48" s="19">
        <v>0</v>
      </c>
      <c r="K48" s="19">
        <f t="shared" si="3"/>
        <v>7715.85</v>
      </c>
      <c r="L48" s="20">
        <f t="shared" si="5"/>
        <v>153368.87</v>
      </c>
    </row>
    <row r="49" spans="1:12" ht="20.25" customHeight="1">
      <c r="A49" s="5" t="s">
        <v>50</v>
      </c>
      <c r="B49" s="6">
        <v>413</v>
      </c>
      <c r="C49" s="17">
        <f t="shared" si="4"/>
        <v>80089.63788607594</v>
      </c>
      <c r="D49" s="17">
        <f t="shared" si="1"/>
        <v>48061.74</v>
      </c>
      <c r="E49" s="18">
        <f t="shared" si="2"/>
        <v>128151.38</v>
      </c>
      <c r="F49" s="19">
        <v>22651.44</v>
      </c>
      <c r="G49" s="19">
        <v>7449.6</v>
      </c>
      <c r="H49" s="19">
        <v>0</v>
      </c>
      <c r="I49" s="19">
        <v>4473</v>
      </c>
      <c r="J49" s="19">
        <v>0</v>
      </c>
      <c r="K49" s="19">
        <f t="shared" si="3"/>
        <v>34574.04</v>
      </c>
      <c r="L49" s="20">
        <f t="shared" si="5"/>
        <v>93577.34</v>
      </c>
    </row>
    <row r="50" spans="1:12" ht="20.25" customHeight="1">
      <c r="A50" s="5" t="s">
        <v>51</v>
      </c>
      <c r="B50" s="6">
        <v>248</v>
      </c>
      <c r="C50" s="17">
        <f t="shared" si="4"/>
        <v>80089.63788607594</v>
      </c>
      <c r="D50" s="17">
        <f t="shared" si="1"/>
        <v>28860.32</v>
      </c>
      <c r="E50" s="18">
        <f t="shared" si="2"/>
        <v>108949.96</v>
      </c>
      <c r="F50" s="19">
        <v>8031.9</v>
      </c>
      <c r="G50" s="19">
        <v>1968</v>
      </c>
      <c r="H50" s="19">
        <v>0</v>
      </c>
      <c r="I50" s="19">
        <v>855</v>
      </c>
      <c r="J50" s="19">
        <v>45000</v>
      </c>
      <c r="K50" s="19">
        <f t="shared" si="3"/>
        <v>55854.9</v>
      </c>
      <c r="L50" s="20">
        <f t="shared" si="5"/>
        <v>53095.060000000005</v>
      </c>
    </row>
    <row r="51" spans="1:12" ht="20.25" customHeight="1">
      <c r="A51" s="5" t="s">
        <v>52</v>
      </c>
      <c r="B51" s="6">
        <v>995</v>
      </c>
      <c r="C51" s="17">
        <f t="shared" si="4"/>
        <v>80089.63788607594</v>
      </c>
      <c r="D51" s="17">
        <f t="shared" si="1"/>
        <v>115790.38</v>
      </c>
      <c r="E51" s="18">
        <f t="shared" si="2"/>
        <v>195880.02</v>
      </c>
      <c r="F51" s="19">
        <v>56803.74</v>
      </c>
      <c r="G51" s="19">
        <v>18681.6</v>
      </c>
      <c r="H51" s="19">
        <v>0</v>
      </c>
      <c r="I51" s="19">
        <v>0</v>
      </c>
      <c r="J51" s="19">
        <v>0</v>
      </c>
      <c r="K51" s="19">
        <f t="shared" si="3"/>
        <v>75485.34</v>
      </c>
      <c r="L51" s="20">
        <f t="shared" si="5"/>
        <v>120394.68</v>
      </c>
    </row>
    <row r="52" spans="1:12" ht="20.25" customHeight="1">
      <c r="A52" s="5" t="s">
        <v>53</v>
      </c>
      <c r="B52" s="6">
        <v>70</v>
      </c>
      <c r="C52" s="17">
        <f t="shared" si="4"/>
        <v>80089.63788607594</v>
      </c>
      <c r="D52" s="17">
        <f t="shared" si="1"/>
        <v>8146.06</v>
      </c>
      <c r="E52" s="18">
        <f t="shared" si="2"/>
        <v>88235.7</v>
      </c>
      <c r="F52" s="19">
        <v>3619.56</v>
      </c>
      <c r="G52" s="19">
        <v>1190.4</v>
      </c>
      <c r="H52" s="19">
        <v>100</v>
      </c>
      <c r="I52" s="19">
        <v>944</v>
      </c>
      <c r="J52" s="19">
        <v>30000</v>
      </c>
      <c r="K52" s="19">
        <f t="shared" si="3"/>
        <v>35853.96</v>
      </c>
      <c r="L52" s="20">
        <f t="shared" si="5"/>
        <v>52381.74</v>
      </c>
    </row>
    <row r="53" spans="1:12" ht="20.25" customHeight="1">
      <c r="A53" s="5" t="s">
        <v>54</v>
      </c>
      <c r="B53" s="6">
        <v>167</v>
      </c>
      <c r="C53" s="17">
        <f t="shared" si="4"/>
        <v>80089.63788607594</v>
      </c>
      <c r="D53" s="17">
        <f t="shared" si="1"/>
        <v>19434.16</v>
      </c>
      <c r="E53" s="18">
        <f t="shared" si="2"/>
        <v>99523.8</v>
      </c>
      <c r="F53" s="19">
        <v>3296.7</v>
      </c>
      <c r="G53" s="19">
        <v>0</v>
      </c>
      <c r="H53" s="19">
        <v>16</v>
      </c>
      <c r="I53" s="19">
        <v>862</v>
      </c>
      <c r="J53" s="19">
        <v>0</v>
      </c>
      <c r="K53" s="19">
        <f t="shared" si="3"/>
        <v>4174.7</v>
      </c>
      <c r="L53" s="20">
        <f t="shared" si="5"/>
        <v>95349.1</v>
      </c>
    </row>
    <row r="54" spans="1:12" ht="20.25" customHeight="1">
      <c r="A54" s="5" t="s">
        <v>55</v>
      </c>
      <c r="B54" s="6">
        <v>127</v>
      </c>
      <c r="C54" s="17">
        <f t="shared" si="4"/>
        <v>80089.63788607594</v>
      </c>
      <c r="D54" s="17">
        <f t="shared" si="1"/>
        <v>14779.28</v>
      </c>
      <c r="E54" s="18">
        <f t="shared" si="2"/>
        <v>94868.92</v>
      </c>
      <c r="F54" s="19">
        <v>5853.6</v>
      </c>
      <c r="G54" s="19">
        <v>1728</v>
      </c>
      <c r="H54" s="19">
        <v>0</v>
      </c>
      <c r="I54" s="19">
        <v>0</v>
      </c>
      <c r="J54" s="19">
        <v>0</v>
      </c>
      <c r="K54" s="19">
        <f t="shared" si="3"/>
        <v>7581.6</v>
      </c>
      <c r="L54" s="20">
        <f t="shared" si="5"/>
        <v>87287.31999999999</v>
      </c>
    </row>
    <row r="55" spans="1:12" ht="20.25" customHeight="1">
      <c r="A55" s="5" t="s">
        <v>56</v>
      </c>
      <c r="B55" s="6">
        <v>263</v>
      </c>
      <c r="C55" s="17">
        <f t="shared" si="4"/>
        <v>80089.63788607594</v>
      </c>
      <c r="D55" s="17">
        <f t="shared" si="1"/>
        <v>30605.9</v>
      </c>
      <c r="E55" s="18">
        <f t="shared" si="2"/>
        <v>110695.54</v>
      </c>
      <c r="F55" s="19">
        <v>15470.7</v>
      </c>
      <c r="G55" s="19">
        <v>5088</v>
      </c>
      <c r="H55" s="19">
        <v>0</v>
      </c>
      <c r="I55" s="19">
        <v>8404</v>
      </c>
      <c r="J55" s="19">
        <v>0</v>
      </c>
      <c r="K55" s="19">
        <f t="shared" si="3"/>
        <v>28962.7</v>
      </c>
      <c r="L55" s="20">
        <f t="shared" si="5"/>
        <v>81732.84</v>
      </c>
    </row>
    <row r="56" spans="1:12" ht="20.25" customHeight="1">
      <c r="A56" s="5" t="s">
        <v>57</v>
      </c>
      <c r="B56" s="6">
        <v>94</v>
      </c>
      <c r="C56" s="17">
        <f t="shared" si="4"/>
        <v>80089.63788607594</v>
      </c>
      <c r="D56" s="17">
        <f t="shared" si="1"/>
        <v>10938.99</v>
      </c>
      <c r="E56" s="18">
        <f t="shared" si="2"/>
        <v>91028.63</v>
      </c>
      <c r="F56" s="19">
        <v>5312.58</v>
      </c>
      <c r="G56" s="19">
        <v>1747.2</v>
      </c>
      <c r="H56" s="19">
        <v>4588.45</v>
      </c>
      <c r="I56" s="19">
        <v>1633.5</v>
      </c>
      <c r="J56" s="19">
        <v>0</v>
      </c>
      <c r="K56" s="19">
        <f t="shared" si="3"/>
        <v>13281.73</v>
      </c>
      <c r="L56" s="20">
        <f t="shared" si="5"/>
        <v>77746.90000000001</v>
      </c>
    </row>
    <row r="57" spans="1:12" ht="20.25" customHeight="1">
      <c r="A57" s="5" t="s">
        <v>58</v>
      </c>
      <c r="B57" s="6">
        <v>428</v>
      </c>
      <c r="C57" s="17">
        <f t="shared" si="4"/>
        <v>80089.63788607594</v>
      </c>
      <c r="D57" s="17">
        <f t="shared" si="1"/>
        <v>49807.32</v>
      </c>
      <c r="E57" s="18">
        <f t="shared" si="2"/>
        <v>129896.96</v>
      </c>
      <c r="F57" s="19">
        <v>24052.56</v>
      </c>
      <c r="G57" s="19">
        <v>7910.4</v>
      </c>
      <c r="H57" s="19">
        <v>14072.35</v>
      </c>
      <c r="I57" s="19">
        <v>1821</v>
      </c>
      <c r="J57" s="19">
        <v>0</v>
      </c>
      <c r="K57" s="19">
        <f t="shared" si="3"/>
        <v>47856.31</v>
      </c>
      <c r="L57" s="20">
        <f t="shared" si="5"/>
        <v>82040.65000000001</v>
      </c>
    </row>
    <row r="58" spans="1:12" ht="20.25" customHeight="1">
      <c r="A58" s="5" t="s">
        <v>59</v>
      </c>
      <c r="B58" s="6">
        <v>816</v>
      </c>
      <c r="C58" s="17">
        <f t="shared" si="4"/>
        <v>80089.63788607594</v>
      </c>
      <c r="D58" s="17">
        <f t="shared" si="1"/>
        <v>94959.75</v>
      </c>
      <c r="E58" s="18">
        <f t="shared" si="2"/>
        <v>175049.39</v>
      </c>
      <c r="F58" s="19">
        <v>15123.48</v>
      </c>
      <c r="G58" s="19">
        <v>3705.6</v>
      </c>
      <c r="H58" s="19">
        <v>0</v>
      </c>
      <c r="I58" s="19">
        <v>1117</v>
      </c>
      <c r="J58" s="19">
        <v>0</v>
      </c>
      <c r="K58" s="19">
        <f t="shared" si="3"/>
        <v>19946.08</v>
      </c>
      <c r="L58" s="20">
        <f t="shared" si="5"/>
        <v>155103.31</v>
      </c>
    </row>
    <row r="59" spans="1:12" ht="20.25" customHeight="1">
      <c r="A59" s="5" t="s">
        <v>60</v>
      </c>
      <c r="B59" s="6">
        <v>54</v>
      </c>
      <c r="C59" s="17">
        <f t="shared" si="4"/>
        <v>80089.63788607594</v>
      </c>
      <c r="D59" s="17">
        <f t="shared" si="1"/>
        <v>6284.1</v>
      </c>
      <c r="E59" s="18">
        <f t="shared" si="2"/>
        <v>86373.74</v>
      </c>
      <c r="F59" s="19">
        <v>920.73</v>
      </c>
      <c r="G59" s="19">
        <v>0</v>
      </c>
      <c r="H59" s="19">
        <v>0</v>
      </c>
      <c r="I59" s="19">
        <v>131</v>
      </c>
      <c r="J59" s="19">
        <v>0</v>
      </c>
      <c r="K59" s="19">
        <f t="shared" si="3"/>
        <v>1051.73</v>
      </c>
      <c r="L59" s="20">
        <f t="shared" si="5"/>
        <v>85322.01000000001</v>
      </c>
    </row>
    <row r="60" spans="1:12" ht="20.25" customHeight="1">
      <c r="A60" s="5" t="s">
        <v>61</v>
      </c>
      <c r="B60" s="6">
        <v>77</v>
      </c>
      <c r="C60" s="17">
        <f t="shared" si="4"/>
        <v>80089.63788607594</v>
      </c>
      <c r="D60" s="17">
        <f t="shared" si="1"/>
        <v>8960.66</v>
      </c>
      <c r="E60" s="18">
        <f t="shared" si="2"/>
        <v>89050.3</v>
      </c>
      <c r="F60" s="19">
        <v>1430.07</v>
      </c>
      <c r="G60" s="19">
        <v>350.4</v>
      </c>
      <c r="H60" s="19">
        <v>0</v>
      </c>
      <c r="I60" s="19">
        <v>396</v>
      </c>
      <c r="J60" s="19">
        <v>0</v>
      </c>
      <c r="K60" s="19">
        <f t="shared" si="3"/>
        <v>2176.47</v>
      </c>
      <c r="L60" s="20">
        <f t="shared" si="5"/>
        <v>86873.83</v>
      </c>
    </row>
    <row r="61" spans="1:12" ht="20.25" customHeight="1">
      <c r="A61" s="5" t="s">
        <v>62</v>
      </c>
      <c r="B61" s="6">
        <v>354</v>
      </c>
      <c r="C61" s="17">
        <f t="shared" si="4"/>
        <v>80089.63788607594</v>
      </c>
      <c r="D61" s="17">
        <f t="shared" si="1"/>
        <v>41195.77</v>
      </c>
      <c r="E61" s="18">
        <f t="shared" si="2"/>
        <v>121285.41</v>
      </c>
      <c r="F61" s="19">
        <v>0</v>
      </c>
      <c r="G61" s="19">
        <v>0</v>
      </c>
      <c r="H61" s="19">
        <v>112.55</v>
      </c>
      <c r="I61" s="19">
        <v>3608</v>
      </c>
      <c r="J61" s="19">
        <v>15000</v>
      </c>
      <c r="K61" s="19">
        <f t="shared" si="3"/>
        <v>18720.55</v>
      </c>
      <c r="L61" s="20">
        <f t="shared" si="5"/>
        <v>102564.86</v>
      </c>
    </row>
    <row r="62" spans="1:12" ht="20.25" customHeight="1">
      <c r="A62" s="5" t="s">
        <v>63</v>
      </c>
      <c r="B62" s="6">
        <v>535</v>
      </c>
      <c r="C62" s="17">
        <f t="shared" si="4"/>
        <v>80089.63788607594</v>
      </c>
      <c r="D62" s="17">
        <f t="shared" si="1"/>
        <v>62259.15</v>
      </c>
      <c r="E62" s="18">
        <f t="shared" si="2"/>
        <v>142348.79</v>
      </c>
      <c r="F62" s="19">
        <v>29948.94</v>
      </c>
      <c r="G62" s="19">
        <v>9849.6</v>
      </c>
      <c r="H62" s="19">
        <v>0</v>
      </c>
      <c r="I62" s="19">
        <v>0</v>
      </c>
      <c r="J62" s="19">
        <v>0</v>
      </c>
      <c r="K62" s="19">
        <f t="shared" si="3"/>
        <v>39798.54</v>
      </c>
      <c r="L62" s="20">
        <f t="shared" si="5"/>
        <v>102550.25</v>
      </c>
    </row>
    <row r="63" spans="1:12" ht="20.25" customHeight="1">
      <c r="A63" s="5" t="s">
        <v>64</v>
      </c>
      <c r="B63" s="6">
        <v>293</v>
      </c>
      <c r="C63" s="17">
        <f t="shared" si="4"/>
        <v>80089.63788607594</v>
      </c>
      <c r="D63" s="17">
        <f t="shared" si="1"/>
        <v>34097.07</v>
      </c>
      <c r="E63" s="18">
        <f t="shared" si="2"/>
        <v>114186.71</v>
      </c>
      <c r="F63" s="19">
        <v>5426.43</v>
      </c>
      <c r="G63" s="19">
        <v>1329.6</v>
      </c>
      <c r="H63" s="19">
        <v>0</v>
      </c>
      <c r="I63" s="19">
        <v>907</v>
      </c>
      <c r="J63" s="19">
        <v>0</v>
      </c>
      <c r="K63" s="19">
        <f t="shared" si="3"/>
        <v>7663.03</v>
      </c>
      <c r="L63" s="20">
        <f t="shared" si="5"/>
        <v>106523.68000000001</v>
      </c>
    </row>
    <row r="64" spans="1:12" ht="20.25" customHeight="1">
      <c r="A64" s="5" t="s">
        <v>65</v>
      </c>
      <c r="B64" s="6">
        <v>400</v>
      </c>
      <c r="C64" s="17">
        <f t="shared" si="4"/>
        <v>80089.63788607594</v>
      </c>
      <c r="D64" s="17">
        <f t="shared" si="1"/>
        <v>46548.9</v>
      </c>
      <c r="E64" s="18">
        <f t="shared" si="2"/>
        <v>126638.54</v>
      </c>
      <c r="F64" s="19">
        <v>0</v>
      </c>
      <c r="G64" s="19">
        <v>0</v>
      </c>
      <c r="H64" s="19">
        <v>5122.6</v>
      </c>
      <c r="I64" s="19">
        <v>0</v>
      </c>
      <c r="J64" s="19">
        <v>0</v>
      </c>
      <c r="K64" s="19">
        <f t="shared" si="3"/>
        <v>5122.6</v>
      </c>
      <c r="L64" s="20">
        <f t="shared" si="5"/>
        <v>121515.93999999999</v>
      </c>
    </row>
    <row r="65" spans="1:12" ht="20.25" customHeight="1">
      <c r="A65" s="5" t="s">
        <v>66</v>
      </c>
      <c r="B65" s="6">
        <v>41</v>
      </c>
      <c r="C65" s="17">
        <f t="shared" si="4"/>
        <v>80089.63788607594</v>
      </c>
      <c r="D65" s="17">
        <f t="shared" si="1"/>
        <v>4771.26</v>
      </c>
      <c r="E65" s="18">
        <f t="shared" si="2"/>
        <v>84860.9</v>
      </c>
      <c r="F65" s="19">
        <v>0</v>
      </c>
      <c r="G65" s="19">
        <v>0</v>
      </c>
      <c r="H65" s="19">
        <v>0</v>
      </c>
      <c r="I65" s="19">
        <v>20</v>
      </c>
      <c r="J65" s="19">
        <v>0</v>
      </c>
      <c r="K65" s="19">
        <f t="shared" si="3"/>
        <v>20</v>
      </c>
      <c r="L65" s="20">
        <f t="shared" si="5"/>
        <v>84840.9</v>
      </c>
    </row>
    <row r="66" spans="1:12" ht="20.25" customHeight="1">
      <c r="A66" s="5" t="s">
        <v>67</v>
      </c>
      <c r="B66" s="6">
        <v>537</v>
      </c>
      <c r="C66" s="17">
        <f t="shared" si="4"/>
        <v>80089.63788607594</v>
      </c>
      <c r="D66" s="17">
        <f t="shared" si="1"/>
        <v>62491.9</v>
      </c>
      <c r="E66" s="18">
        <f t="shared" si="2"/>
        <v>142581.54</v>
      </c>
      <c r="F66" s="19">
        <v>0</v>
      </c>
      <c r="G66" s="19">
        <v>0</v>
      </c>
      <c r="H66" s="19">
        <v>97.45</v>
      </c>
      <c r="I66" s="19">
        <v>215.5</v>
      </c>
      <c r="J66" s="19">
        <v>0</v>
      </c>
      <c r="K66" s="19">
        <f t="shared" si="3"/>
        <v>312.95</v>
      </c>
      <c r="L66" s="20">
        <f t="shared" si="5"/>
        <v>142268.59</v>
      </c>
    </row>
    <row r="67" spans="1:12" ht="20.25" customHeight="1">
      <c r="A67" s="5" t="s">
        <v>68</v>
      </c>
      <c r="B67" s="6">
        <v>261</v>
      </c>
      <c r="C67" s="17">
        <f t="shared" si="4"/>
        <v>80089.63788607594</v>
      </c>
      <c r="D67" s="17">
        <f t="shared" si="1"/>
        <v>30373.16</v>
      </c>
      <c r="E67" s="18">
        <f t="shared" si="2"/>
        <v>110462.8</v>
      </c>
      <c r="F67" s="19">
        <v>9559.92</v>
      </c>
      <c r="G67" s="19">
        <v>2342.4</v>
      </c>
      <c r="H67" s="19">
        <v>0</v>
      </c>
      <c r="I67" s="19">
        <v>2297.9</v>
      </c>
      <c r="J67" s="19">
        <v>0</v>
      </c>
      <c r="K67" s="19">
        <f t="shared" si="3"/>
        <v>14200.22</v>
      </c>
      <c r="L67" s="20">
        <f t="shared" si="5"/>
        <v>96262.58</v>
      </c>
    </row>
    <row r="68" spans="1:12" ht="20.25" customHeight="1">
      <c r="A68" s="5" t="s">
        <v>69</v>
      </c>
      <c r="B68" s="6">
        <v>271</v>
      </c>
      <c r="C68" s="17">
        <f t="shared" si="4"/>
        <v>80089.63788607594</v>
      </c>
      <c r="D68" s="17">
        <f t="shared" si="1"/>
        <v>31536.88</v>
      </c>
      <c r="E68" s="18">
        <f t="shared" si="2"/>
        <v>111626.52</v>
      </c>
      <c r="F68" s="19">
        <v>14186.34</v>
      </c>
      <c r="G68" s="19">
        <v>4665.6</v>
      </c>
      <c r="H68" s="19">
        <v>0</v>
      </c>
      <c r="I68" s="19">
        <v>6426.5</v>
      </c>
      <c r="J68" s="19">
        <v>0</v>
      </c>
      <c r="K68" s="19">
        <f t="shared" si="3"/>
        <v>25278.44</v>
      </c>
      <c r="L68" s="20">
        <f aca="true" t="shared" si="6" ref="L68:L82">E68-K68</f>
        <v>86348.08</v>
      </c>
    </row>
    <row r="69" spans="1:12" ht="20.25" customHeight="1">
      <c r="A69" s="5" t="s">
        <v>70</v>
      </c>
      <c r="B69" s="6">
        <v>153</v>
      </c>
      <c r="C69" s="17">
        <f t="shared" si="4"/>
        <v>80089.63788607594</v>
      </c>
      <c r="D69" s="17">
        <f aca="true" t="shared" si="7" ref="D69:D82">ROUND((9490622.09/$B$83*B69),2)</f>
        <v>17804.95</v>
      </c>
      <c r="E69" s="18">
        <f aca="true" t="shared" si="8" ref="E69:E82">ROUND((C69+D69),2)</f>
        <v>97894.59</v>
      </c>
      <c r="F69" s="19">
        <v>8465.1</v>
      </c>
      <c r="G69" s="19">
        <v>2784</v>
      </c>
      <c r="H69" s="19">
        <v>0</v>
      </c>
      <c r="I69" s="19">
        <v>136.5</v>
      </c>
      <c r="J69" s="19">
        <v>0</v>
      </c>
      <c r="K69" s="19">
        <f aca="true" t="shared" si="9" ref="K69:K82">ROUND((F69+G69+H69+I69+J69),2)</f>
        <v>11385.6</v>
      </c>
      <c r="L69" s="20">
        <f t="shared" si="6"/>
        <v>86508.98999999999</v>
      </c>
    </row>
    <row r="70" spans="1:12" ht="20.25" customHeight="1">
      <c r="A70" s="5" t="s">
        <v>71</v>
      </c>
      <c r="B70" s="6">
        <v>418</v>
      </c>
      <c r="C70" s="17">
        <f aca="true" t="shared" si="10" ref="C70:C82">$C$4</f>
        <v>80089.63788607594</v>
      </c>
      <c r="D70" s="17">
        <f t="shared" si="7"/>
        <v>48643.6</v>
      </c>
      <c r="E70" s="18">
        <f t="shared" si="8"/>
        <v>128733.24</v>
      </c>
      <c r="F70" s="19">
        <v>23760.66</v>
      </c>
      <c r="G70" s="19">
        <v>7814.4</v>
      </c>
      <c r="H70" s="19">
        <v>7374.9</v>
      </c>
      <c r="I70" s="19">
        <v>5553.5</v>
      </c>
      <c r="J70" s="19">
        <v>0</v>
      </c>
      <c r="K70" s="19">
        <f t="shared" si="9"/>
        <v>44503.46</v>
      </c>
      <c r="L70" s="20">
        <f t="shared" si="6"/>
        <v>84229.78</v>
      </c>
    </row>
    <row r="71" spans="1:12" ht="20.25" customHeight="1">
      <c r="A71" s="5" t="s">
        <v>72</v>
      </c>
      <c r="B71" s="6">
        <v>191</v>
      </c>
      <c r="C71" s="17">
        <f t="shared" si="10"/>
        <v>80089.63788607594</v>
      </c>
      <c r="D71" s="17">
        <f t="shared" si="7"/>
        <v>22227.1</v>
      </c>
      <c r="E71" s="18">
        <f t="shared" si="8"/>
        <v>102316.74</v>
      </c>
      <c r="F71" s="19">
        <v>11033.82</v>
      </c>
      <c r="G71" s="19">
        <v>3628.8</v>
      </c>
      <c r="H71" s="19">
        <v>0</v>
      </c>
      <c r="I71" s="19">
        <v>4168.6</v>
      </c>
      <c r="J71" s="19">
        <v>0</v>
      </c>
      <c r="K71" s="19">
        <f t="shared" si="9"/>
        <v>18831.22</v>
      </c>
      <c r="L71" s="20">
        <f t="shared" si="6"/>
        <v>83485.52</v>
      </c>
    </row>
    <row r="72" spans="1:12" ht="20.25" customHeight="1">
      <c r="A72" s="5" t="s">
        <v>73</v>
      </c>
      <c r="B72" s="6">
        <v>118</v>
      </c>
      <c r="C72" s="17">
        <f t="shared" si="10"/>
        <v>80089.63788607594</v>
      </c>
      <c r="D72" s="17">
        <f t="shared" si="7"/>
        <v>13731.92</v>
      </c>
      <c r="E72" s="18">
        <f t="shared" si="8"/>
        <v>93821.56</v>
      </c>
      <c r="F72" s="19">
        <v>6772.08</v>
      </c>
      <c r="G72" s="19">
        <v>2227.2</v>
      </c>
      <c r="H72" s="19">
        <v>0</v>
      </c>
      <c r="I72" s="19">
        <v>389.5</v>
      </c>
      <c r="J72" s="19">
        <v>0</v>
      </c>
      <c r="K72" s="19">
        <f t="shared" si="9"/>
        <v>9388.78</v>
      </c>
      <c r="L72" s="20">
        <f t="shared" si="6"/>
        <v>84432.78</v>
      </c>
    </row>
    <row r="73" spans="1:12" ht="20.25" customHeight="1">
      <c r="A73" s="5" t="s">
        <v>74</v>
      </c>
      <c r="B73" s="6">
        <v>157</v>
      </c>
      <c r="C73" s="17">
        <f t="shared" si="10"/>
        <v>80089.63788607594</v>
      </c>
      <c r="D73" s="17">
        <f t="shared" si="7"/>
        <v>18270.44</v>
      </c>
      <c r="E73" s="18">
        <f t="shared" si="8"/>
        <v>98360.08</v>
      </c>
      <c r="F73" s="19">
        <v>8757</v>
      </c>
      <c r="G73" s="19">
        <v>2880</v>
      </c>
      <c r="H73" s="19">
        <v>2776.15</v>
      </c>
      <c r="I73" s="19">
        <v>57.5</v>
      </c>
      <c r="J73" s="19">
        <v>0</v>
      </c>
      <c r="K73" s="19">
        <f t="shared" si="9"/>
        <v>14470.65</v>
      </c>
      <c r="L73" s="20">
        <f t="shared" si="6"/>
        <v>83889.43000000001</v>
      </c>
    </row>
    <row r="74" spans="1:12" ht="20.25" customHeight="1">
      <c r="A74" s="5" t="s">
        <v>75</v>
      </c>
      <c r="B74" s="6">
        <v>219</v>
      </c>
      <c r="C74" s="17">
        <f t="shared" si="10"/>
        <v>80089.63788607594</v>
      </c>
      <c r="D74" s="17">
        <f t="shared" si="7"/>
        <v>25485.52</v>
      </c>
      <c r="E74" s="18">
        <f t="shared" si="8"/>
        <v>105575.16</v>
      </c>
      <c r="F74" s="19">
        <v>12434.94</v>
      </c>
      <c r="G74" s="19">
        <v>4089.6</v>
      </c>
      <c r="H74" s="19">
        <v>71.35</v>
      </c>
      <c r="I74" s="19">
        <v>308</v>
      </c>
      <c r="J74" s="19">
        <v>0</v>
      </c>
      <c r="K74" s="19">
        <f t="shared" si="9"/>
        <v>16903.89</v>
      </c>
      <c r="L74" s="20">
        <f t="shared" si="6"/>
        <v>88671.27</v>
      </c>
    </row>
    <row r="75" spans="1:12" ht="20.25" customHeight="1">
      <c r="A75" s="5" t="s">
        <v>76</v>
      </c>
      <c r="B75" s="6">
        <v>107</v>
      </c>
      <c r="C75" s="17">
        <f t="shared" si="10"/>
        <v>80089.63788607594</v>
      </c>
      <c r="D75" s="17">
        <f t="shared" si="7"/>
        <v>12451.83</v>
      </c>
      <c r="E75" s="18">
        <f t="shared" si="8"/>
        <v>92541.47</v>
      </c>
      <c r="F75" s="19">
        <v>5662.86</v>
      </c>
      <c r="G75" s="19">
        <v>1862.4</v>
      </c>
      <c r="H75" s="19">
        <v>275.8</v>
      </c>
      <c r="I75" s="19">
        <v>2200</v>
      </c>
      <c r="J75" s="19">
        <v>0</v>
      </c>
      <c r="K75" s="19">
        <f t="shared" si="9"/>
        <v>10001.06</v>
      </c>
      <c r="L75" s="20">
        <f t="shared" si="6"/>
        <v>82540.41</v>
      </c>
    </row>
    <row r="76" spans="1:12" ht="20.25" customHeight="1">
      <c r="A76" s="5" t="s">
        <v>77</v>
      </c>
      <c r="B76" s="6">
        <v>72</v>
      </c>
      <c r="C76" s="17">
        <f t="shared" si="10"/>
        <v>80089.63788607594</v>
      </c>
      <c r="D76" s="17">
        <f t="shared" si="7"/>
        <v>8378.8</v>
      </c>
      <c r="E76" s="18">
        <f t="shared" si="8"/>
        <v>88468.44</v>
      </c>
      <c r="F76" s="19">
        <v>3911.46</v>
      </c>
      <c r="G76" s="19">
        <v>1286.4</v>
      </c>
      <c r="H76" s="19">
        <v>1492.25</v>
      </c>
      <c r="I76" s="19">
        <v>0</v>
      </c>
      <c r="J76" s="19">
        <v>0</v>
      </c>
      <c r="K76" s="19">
        <f t="shared" si="9"/>
        <v>6690.11</v>
      </c>
      <c r="L76" s="20">
        <f t="shared" si="6"/>
        <v>81778.33</v>
      </c>
    </row>
    <row r="77" spans="1:12" ht="20.25" customHeight="1">
      <c r="A77" s="5" t="s">
        <v>78</v>
      </c>
      <c r="B77" s="6">
        <v>69</v>
      </c>
      <c r="C77" s="17">
        <f t="shared" si="10"/>
        <v>80089.63788607594</v>
      </c>
      <c r="D77" s="17">
        <f t="shared" si="7"/>
        <v>8029.68</v>
      </c>
      <c r="E77" s="18">
        <f t="shared" si="8"/>
        <v>88119.32</v>
      </c>
      <c r="F77" s="19">
        <v>4028.22</v>
      </c>
      <c r="G77" s="19">
        <v>1324.8</v>
      </c>
      <c r="H77" s="19">
        <v>1</v>
      </c>
      <c r="I77" s="19">
        <v>650</v>
      </c>
      <c r="J77" s="19">
        <v>40000</v>
      </c>
      <c r="K77" s="19">
        <f t="shared" si="9"/>
        <v>46004.02</v>
      </c>
      <c r="L77" s="20">
        <f t="shared" si="6"/>
        <v>42115.30000000001</v>
      </c>
    </row>
    <row r="78" spans="1:12" ht="20.25" customHeight="1">
      <c r="A78" s="5" t="s">
        <v>79</v>
      </c>
      <c r="B78" s="6">
        <v>128</v>
      </c>
      <c r="C78" s="17">
        <f t="shared" si="10"/>
        <v>80089.63788607594</v>
      </c>
      <c r="D78" s="17">
        <f t="shared" si="7"/>
        <v>14895.65</v>
      </c>
      <c r="E78" s="18">
        <f t="shared" si="8"/>
        <v>94985.29</v>
      </c>
      <c r="F78" s="19">
        <v>7063.98</v>
      </c>
      <c r="G78" s="19">
        <v>2323.2</v>
      </c>
      <c r="H78" s="19">
        <v>0</v>
      </c>
      <c r="I78" s="19">
        <v>402</v>
      </c>
      <c r="J78" s="19">
        <v>0</v>
      </c>
      <c r="K78" s="19">
        <f t="shared" si="9"/>
        <v>9789.18</v>
      </c>
      <c r="L78" s="20">
        <f t="shared" si="6"/>
        <v>85196.10999999999</v>
      </c>
    </row>
    <row r="79" spans="1:12" ht="20.25" customHeight="1">
      <c r="A79" s="5" t="s">
        <v>80</v>
      </c>
      <c r="B79" s="6">
        <v>116</v>
      </c>
      <c r="C79" s="17">
        <f t="shared" si="10"/>
        <v>80089.63788607594</v>
      </c>
      <c r="D79" s="17">
        <f t="shared" si="7"/>
        <v>13499.18</v>
      </c>
      <c r="E79" s="18">
        <f t="shared" si="8"/>
        <v>93588.82</v>
      </c>
      <c r="F79" s="19">
        <v>2317.68</v>
      </c>
      <c r="G79" s="19">
        <v>0</v>
      </c>
      <c r="H79" s="19">
        <v>0</v>
      </c>
      <c r="I79" s="19">
        <v>704.5</v>
      </c>
      <c r="J79" s="19">
        <v>0</v>
      </c>
      <c r="K79" s="19">
        <f t="shared" si="9"/>
        <v>3022.18</v>
      </c>
      <c r="L79" s="20">
        <f t="shared" si="6"/>
        <v>90566.64000000001</v>
      </c>
    </row>
    <row r="80" spans="1:12" ht="20.25" customHeight="1">
      <c r="A80" s="5" t="s">
        <v>86</v>
      </c>
      <c r="B80" s="6">
        <v>39</v>
      </c>
      <c r="C80" s="17">
        <f t="shared" si="10"/>
        <v>80089.63788607594</v>
      </c>
      <c r="D80" s="17">
        <f t="shared" si="7"/>
        <v>4538.52</v>
      </c>
      <c r="E80" s="18">
        <f t="shared" si="8"/>
        <v>84628.16</v>
      </c>
      <c r="F80" s="19">
        <v>0</v>
      </c>
      <c r="G80" s="19">
        <v>0</v>
      </c>
      <c r="H80" s="19">
        <v>0</v>
      </c>
      <c r="I80" s="19">
        <v>25</v>
      </c>
      <c r="J80" s="19">
        <v>75000</v>
      </c>
      <c r="K80" s="19">
        <f t="shared" si="9"/>
        <v>75025</v>
      </c>
      <c r="L80" s="20">
        <f>E80-K80</f>
        <v>9603.160000000003</v>
      </c>
    </row>
    <row r="81" spans="1:12" ht="20.25" customHeight="1">
      <c r="A81" s="5" t="s">
        <v>81</v>
      </c>
      <c r="B81" s="6">
        <v>208</v>
      </c>
      <c r="C81" s="17">
        <f t="shared" si="10"/>
        <v>80089.63788607594</v>
      </c>
      <c r="D81" s="17">
        <f t="shared" si="7"/>
        <v>24205.43</v>
      </c>
      <c r="E81" s="18">
        <f t="shared" si="8"/>
        <v>104295.07</v>
      </c>
      <c r="F81" s="19">
        <v>11676</v>
      </c>
      <c r="G81" s="19">
        <v>3840</v>
      </c>
      <c r="H81" s="19">
        <v>2782.55</v>
      </c>
      <c r="I81" s="19">
        <v>3207</v>
      </c>
      <c r="J81" s="19">
        <v>0</v>
      </c>
      <c r="K81" s="19">
        <f t="shared" si="9"/>
        <v>21505.55</v>
      </c>
      <c r="L81" s="20">
        <f t="shared" si="6"/>
        <v>82789.52</v>
      </c>
    </row>
    <row r="82" spans="1:12" ht="20.25" customHeight="1" thickBot="1">
      <c r="A82" s="7" t="s">
        <v>82</v>
      </c>
      <c r="B82" s="8">
        <v>141</v>
      </c>
      <c r="C82" s="21">
        <f t="shared" si="10"/>
        <v>80089.63788607594</v>
      </c>
      <c r="D82" s="21">
        <f t="shared" si="7"/>
        <v>16408.49</v>
      </c>
      <c r="E82" s="22">
        <f t="shared" si="8"/>
        <v>96498.13</v>
      </c>
      <c r="F82" s="23">
        <v>7939.68</v>
      </c>
      <c r="G82" s="23">
        <v>2611.2</v>
      </c>
      <c r="H82" s="23">
        <v>265.2</v>
      </c>
      <c r="I82" s="23">
        <v>1210</v>
      </c>
      <c r="J82" s="23">
        <v>0</v>
      </c>
      <c r="K82" s="23">
        <f t="shared" si="9"/>
        <v>12026.08</v>
      </c>
      <c r="L82" s="24">
        <f t="shared" si="6"/>
        <v>84472.05</v>
      </c>
    </row>
    <row r="83" spans="1:12" ht="38.25" customHeight="1" thickBot="1">
      <c r="A83" s="9" t="s">
        <v>83</v>
      </c>
      <c r="B83" s="10">
        <f aca="true" t="shared" si="11" ref="B83:L83">SUM(B4:B82)</f>
        <v>81554</v>
      </c>
      <c r="C83" s="25">
        <f t="shared" si="11"/>
        <v>6327081.393000004</v>
      </c>
      <c r="D83" s="25">
        <f t="shared" si="11"/>
        <v>9490622.090000004</v>
      </c>
      <c r="E83" s="25">
        <f t="shared" si="11"/>
        <v>15817703.650000008</v>
      </c>
      <c r="F83" s="26">
        <f t="shared" si="11"/>
        <v>4240716.560000001</v>
      </c>
      <c r="G83" s="26">
        <f t="shared" si="11"/>
        <v>1388798.4000000004</v>
      </c>
      <c r="H83" s="26">
        <f t="shared" si="11"/>
        <v>1056940.5999999999</v>
      </c>
      <c r="I83" s="26">
        <f t="shared" si="11"/>
        <v>457631.98</v>
      </c>
      <c r="J83" s="26">
        <f t="shared" si="11"/>
        <v>205000</v>
      </c>
      <c r="K83" s="26">
        <f t="shared" si="11"/>
        <v>7349087.539999998</v>
      </c>
      <c r="L83" s="26">
        <f t="shared" si="11"/>
        <v>8468616.110000001</v>
      </c>
    </row>
  </sheetData>
  <sheetProtection/>
  <mergeCells count="13">
    <mergeCell ref="I2:I3"/>
    <mergeCell ref="K2:K3"/>
    <mergeCell ref="L2:L3"/>
    <mergeCell ref="A1:L1"/>
    <mergeCell ref="H2:H3"/>
    <mergeCell ref="G2:G3"/>
    <mergeCell ref="F2:F3"/>
    <mergeCell ref="E2:E3"/>
    <mergeCell ref="J2:J3"/>
    <mergeCell ref="D2:D3"/>
    <mergeCell ref="C2:C3"/>
    <mergeCell ref="B2:B3"/>
    <mergeCell ref="A2:A3"/>
  </mergeCells>
  <conditionalFormatting sqref="L2 L4:L65536">
    <cfRule type="cellIs" priority="1" dxfId="0" operator="lessThan" stopIfTrue="1">
      <formula>0</formula>
    </cfRule>
  </conditionalFormatting>
  <printOptions horizontalCentered="1"/>
  <pageMargins left="0" right="0" top="0.5905511811023623" bottom="0.3937007874015748" header="0.31496062992125984" footer="0.11811023622047245"/>
  <pageSetup fitToHeight="3" fitToWidth="1" horizontalDpi="600" verticalDpi="600" orientation="landscape" paperSize="9" scale="70" r:id="rId3"/>
  <headerFooter alignWithMargins="0">
    <oddFooter>&amp;CSayfa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2014-03-22T16:42:33Z</cp:lastPrinted>
  <dcterms:created xsi:type="dcterms:W3CDTF">2009-01-23T08:44:19Z</dcterms:created>
  <dcterms:modified xsi:type="dcterms:W3CDTF">2014-03-22T17:35:17Z</dcterms:modified>
  <cp:category/>
  <cp:version/>
  <cp:contentType/>
  <cp:contentStatus/>
</cp:coreProperties>
</file>